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stratovaua\Desktop\"/>
    </mc:Choice>
  </mc:AlternateContent>
  <bookViews>
    <workbookView xWindow="0" yWindow="0" windowWidth="28800" windowHeight="127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5" i="1"/>
  <c r="D25" i="1"/>
  <c r="I25" i="1" l="1"/>
  <c r="H26" i="1"/>
  <c r="H24" i="1"/>
  <c r="I23" i="1"/>
  <c r="H66" i="1" l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I26" i="1"/>
  <c r="I24" i="1"/>
  <c r="I22" i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<sst xmlns="http://schemas.openxmlformats.org/spreadsheetml/2006/main" count="147" uniqueCount="146">
  <si>
    <t>Инструмент</t>
  </si>
  <si>
    <t>Шаг цены</t>
  </si>
  <si>
    <t>Стоимость шага цены</t>
  </si>
  <si>
    <t>Валютные контракты</t>
  </si>
  <si>
    <t>AUDU</t>
  </si>
  <si>
    <t>AUDU-9.16</t>
  </si>
  <si>
    <t>CY</t>
  </si>
  <si>
    <t>CY-12.16</t>
  </si>
  <si>
    <t>ED</t>
  </si>
  <si>
    <t>ED-9.16</t>
  </si>
  <si>
    <t>Eu</t>
  </si>
  <si>
    <t>Eu-12.16</t>
  </si>
  <si>
    <t>GBPU</t>
  </si>
  <si>
    <t>GBPU-9.16</t>
  </si>
  <si>
    <t>Si</t>
  </si>
  <si>
    <t>Si-12.16</t>
  </si>
  <si>
    <t>UCAD</t>
  </si>
  <si>
    <t>UCAD-9.16</t>
  </si>
  <si>
    <t>UCHF</t>
  </si>
  <si>
    <t>UCHF-9.16</t>
  </si>
  <si>
    <t>UJPY</t>
  </si>
  <si>
    <t>UJPY-9.16</t>
  </si>
  <si>
    <t>UTRY</t>
  </si>
  <si>
    <t>UTRY-9.16</t>
  </si>
  <si>
    <t>UUAH</t>
  </si>
  <si>
    <t>UUAH-9.16</t>
  </si>
  <si>
    <t>Процентные контракты</t>
  </si>
  <si>
    <t>OF10</t>
  </si>
  <si>
    <t>OF10-12.16</t>
  </si>
  <si>
    <t>OF15</t>
  </si>
  <si>
    <t>OF15-12.16</t>
  </si>
  <si>
    <t>OFZ2</t>
  </si>
  <si>
    <t>OFZ2-12.16</t>
  </si>
  <si>
    <t>OFZ4</t>
  </si>
  <si>
    <t>OFZ4-12.16</t>
  </si>
  <si>
    <t>OFZ6</t>
  </si>
  <si>
    <t>OFZ6-12.16</t>
  </si>
  <si>
    <t>MOPR</t>
  </si>
  <si>
    <t>MOPR-9.16</t>
  </si>
  <si>
    <t>RF30</t>
  </si>
  <si>
    <t>RF30-12.16</t>
  </si>
  <si>
    <t>Фондовые контракты</t>
  </si>
  <si>
    <t>CHMF</t>
  </si>
  <si>
    <t>CHMF-9.16</t>
  </si>
  <si>
    <t>FEES</t>
  </si>
  <si>
    <t>FEES-9.16</t>
  </si>
  <si>
    <t>GAZR</t>
  </si>
  <si>
    <t>GAZR-9.16</t>
  </si>
  <si>
    <t>GMKR</t>
  </si>
  <si>
    <t>GMKR-9.16</t>
  </si>
  <si>
    <t>HYDR</t>
  </si>
  <si>
    <t>HYDR-9.16</t>
  </si>
  <si>
    <t>LKOH</t>
  </si>
  <si>
    <t>LKOH-9.16</t>
  </si>
  <si>
    <t>MGNT</t>
  </si>
  <si>
    <t>MGNT-9.16</t>
  </si>
  <si>
    <t>MOEX</t>
  </si>
  <si>
    <t>MOEX-9.16</t>
  </si>
  <si>
    <t>MTSI</t>
  </si>
  <si>
    <t>MTSI-9.16</t>
  </si>
  <si>
    <t>NLMK</t>
  </si>
  <si>
    <t>NLMK-9.16</t>
  </si>
  <si>
    <t>NOTK</t>
  </si>
  <si>
    <t>NOTK-9.16</t>
  </si>
  <si>
    <t>ROSN</t>
  </si>
  <si>
    <t>ROSN-9.16</t>
  </si>
  <si>
    <t>RTKM</t>
  </si>
  <si>
    <t>RTKM-9.16</t>
  </si>
  <si>
    <t>SBPR</t>
  </si>
  <si>
    <t>SBPR-9.16</t>
  </si>
  <si>
    <t>SBRF</t>
  </si>
  <si>
    <t>SBRF-9.16</t>
  </si>
  <si>
    <t>SNGP</t>
  </si>
  <si>
    <t>SNGP-9.16</t>
  </si>
  <si>
    <t>SNGR</t>
  </si>
  <si>
    <t>SNGR-9.16</t>
  </si>
  <si>
    <t>TATN</t>
  </si>
  <si>
    <t>TATN-9.16</t>
  </si>
  <si>
    <t>TRNF</t>
  </si>
  <si>
    <t>TRNF-9.16</t>
  </si>
  <si>
    <t>URKA</t>
  </si>
  <si>
    <t>URKA-9.16</t>
  </si>
  <si>
    <t>VTBR</t>
  </si>
  <si>
    <t>VTBR-9.16</t>
  </si>
  <si>
    <t>GBMW</t>
  </si>
  <si>
    <t>GBMW-9.16</t>
  </si>
  <si>
    <t>GDAI</t>
  </si>
  <si>
    <t>GDAI-9.16</t>
  </si>
  <si>
    <t>GDBK</t>
  </si>
  <si>
    <t>GDBK-9.16</t>
  </si>
  <si>
    <t>GSIE</t>
  </si>
  <si>
    <t>GSIE-9.16</t>
  </si>
  <si>
    <t>GVW3</t>
  </si>
  <si>
    <t>GVW3-9.16</t>
  </si>
  <si>
    <t>Индексные контракты</t>
  </si>
  <si>
    <t>MIX</t>
  </si>
  <si>
    <t>MIX-9.16</t>
  </si>
  <si>
    <t>MXI</t>
  </si>
  <si>
    <t>MXI-9.16</t>
  </si>
  <si>
    <t>RTS</t>
  </si>
  <si>
    <t>RTS-9.16</t>
  </si>
  <si>
    <t>RTSS</t>
  </si>
  <si>
    <t>RTSS-9.16</t>
  </si>
  <si>
    <t>RVI</t>
  </si>
  <si>
    <t>RVI-9.16</t>
  </si>
  <si>
    <t>ALSI</t>
  </si>
  <si>
    <t>ALSI-9.16</t>
  </si>
  <si>
    <t>HSIF</t>
  </si>
  <si>
    <t>HSIF-9.16</t>
  </si>
  <si>
    <t>IBVS</t>
  </si>
  <si>
    <t>IBVS-10.16</t>
  </si>
  <si>
    <t>SNSX</t>
  </si>
  <si>
    <t>SNSX-9.16</t>
  </si>
  <si>
    <t>Товарные контракты</t>
  </si>
  <si>
    <t>GOLD</t>
  </si>
  <si>
    <t>GOLD-9.16</t>
  </si>
  <si>
    <t>PLD-9.16</t>
  </si>
  <si>
    <t>PLT</t>
  </si>
  <si>
    <t>PLT-9.16</t>
  </si>
  <si>
    <t>SILV-9.16</t>
  </si>
  <si>
    <t>BR</t>
  </si>
  <si>
    <t>BR-10.16</t>
  </si>
  <si>
    <t>CU</t>
  </si>
  <si>
    <t>CU-9.16</t>
  </si>
  <si>
    <t>SUGR</t>
  </si>
  <si>
    <t>SUGR-10.16</t>
  </si>
  <si>
    <t>Срок*</t>
  </si>
  <si>
    <t>* ближайший срок на вечерний клиринг 15.09.2016</t>
  </si>
  <si>
    <t>PLD**</t>
  </si>
  <si>
    <t>SILV**</t>
  </si>
  <si>
    <t>Группа контрактов</t>
  </si>
  <si>
    <t>РЦ (пункты)</t>
  </si>
  <si>
    <t xml:space="preserve">Биржевые сборы за заключение сделок с фьючерсами </t>
  </si>
  <si>
    <t>Ставка*** (руб.)</t>
  </si>
  <si>
    <t>Ставка (%)</t>
  </si>
  <si>
    <t>*** Вышеуказанные биржевые сборы относятся к регистрации как безадресных, так и адресных сделок с фьючерсами.</t>
  </si>
  <si>
    <t>Скальперские сделки (руб.)****</t>
  </si>
  <si>
    <t xml:space="preserve">** с 19.09.2016 номинал контрактов уменьшен в 10 раз. </t>
  </si>
  <si>
    <t>**** Скальперские сделки</t>
  </si>
  <si>
    <t>(период действия с 03.10.2016 (с 19:00 МСК) до 03.01.2017 (до 19:00 МСК))</t>
  </si>
  <si>
    <t xml:space="preserve"> - </t>
  </si>
  <si>
    <t>Для параметра "Шаг цены" единица измерения определяется в спецификации конкретного контракта.</t>
  </si>
  <si>
    <t>ALRS******</t>
  </si>
  <si>
    <t>RUON*****</t>
  </si>
  <si>
    <t>***** Для RUON - параметр "РЦ (пункты) = (100 - R), где R - среднеарифметическое значение ставок RUONIA за период 15.08.2016 - 15.09.2016</t>
  </si>
  <si>
    <t>****** Для ALRS - параметр "РЦ (пункты) = цена закрытия обыкновенной акции АК "АЛРОСА" (ПАО) на рынке Т+2 на 15.09.2016 г., умноженная на лот контракта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</si>
</sst>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2" fillId="0" borderId="5" xfId="0" applyFont="1" applyFill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1"/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165" fontId="5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uonia.ru/archive.html?d1=15.08.2016&amp;d2=15.09.2016" TargetMode="External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workbookViewId="0">
      <selection activeCell="L16" sqref="L16"/>
    </sheetView>
  </sheetViews>
  <sheetFormatPr defaultRowHeight="15" x14ac:dyDescent="0.25"/>
  <cols>
    <col min="1" max="1" width="31.28515625" customWidth="1"/>
    <col min="2" max="2" width="12" bestFit="1" customWidth="1"/>
    <col min="3" max="3" width="11.28515625" bestFit="1" customWidth="1"/>
    <col min="4" max="4" width="12.140625" bestFit="1" customWidth="1"/>
    <col min="5" max="5" width="10" bestFit="1" customWidth="1"/>
    <col min="6" max="6" width="21.140625" bestFit="1" customWidth="1"/>
    <col min="7" max="7" width="7.7109375" customWidth="1"/>
    <col min="8" max="8" width="11" style="7" customWidth="1"/>
    <col min="9" max="9" width="13.7109375" customWidth="1"/>
    <col min="14" max="14" width="15.7109375" bestFit="1" customWidth="1"/>
  </cols>
  <sheetData>
    <row r="1" spans="1:14" x14ac:dyDescent="0.25">
      <c r="A1" s="7" t="s">
        <v>132</v>
      </c>
    </row>
    <row r="2" spans="1:14" x14ac:dyDescent="0.25">
      <c r="A2" t="s">
        <v>139</v>
      </c>
    </row>
    <row r="4" spans="1:14" s="22" customFormat="1" ht="45" x14ac:dyDescent="0.25">
      <c r="A4" s="18" t="s">
        <v>130</v>
      </c>
      <c r="B4" s="19" t="s">
        <v>0</v>
      </c>
      <c r="C4" s="19" t="s">
        <v>126</v>
      </c>
      <c r="D4" s="19" t="s">
        <v>131</v>
      </c>
      <c r="E4" s="19" t="s">
        <v>1</v>
      </c>
      <c r="F4" s="19" t="s">
        <v>2</v>
      </c>
      <c r="G4" s="20" t="s">
        <v>134</v>
      </c>
      <c r="H4" s="21" t="s">
        <v>133</v>
      </c>
      <c r="I4" s="24" t="s">
        <v>136</v>
      </c>
    </row>
    <row r="5" spans="1:14" x14ac:dyDescent="0.25">
      <c r="A5" s="1" t="s">
        <v>3</v>
      </c>
      <c r="B5" s="2" t="s">
        <v>4</v>
      </c>
      <c r="C5" s="2" t="s">
        <v>5</v>
      </c>
      <c r="D5" s="2">
        <v>0.74860000000000004</v>
      </c>
      <c r="E5" s="2">
        <v>1E-4</v>
      </c>
      <c r="F5" s="2">
        <v>6.4743199999999996</v>
      </c>
      <c r="G5" s="2">
        <v>1.4E-3</v>
      </c>
      <c r="H5" s="8">
        <f t="shared" ref="H5:H38" si="0">ROUND(ROUND(D5*ROUND(F5/E5,5),2)*G5/100,2)</f>
        <v>0.68</v>
      </c>
      <c r="I5" s="23">
        <f>H5/2</f>
        <v>0.34</v>
      </c>
    </row>
    <row r="6" spans="1:14" x14ac:dyDescent="0.25">
      <c r="A6" s="3"/>
      <c r="B6" s="4" t="s">
        <v>6</v>
      </c>
      <c r="C6" s="14" t="s">
        <v>7</v>
      </c>
      <c r="D6" s="4">
        <v>10.029500000000001</v>
      </c>
      <c r="E6" s="4">
        <v>5.0000000000000001E-4</v>
      </c>
      <c r="F6" s="4">
        <v>5</v>
      </c>
      <c r="G6" s="4">
        <v>1.4E-3</v>
      </c>
      <c r="H6" s="9">
        <f t="shared" si="0"/>
        <v>1.4</v>
      </c>
      <c r="I6" s="23">
        <f t="shared" ref="I6:I66" si="1">H6/2</f>
        <v>0.7</v>
      </c>
    </row>
    <row r="7" spans="1:14" x14ac:dyDescent="0.25">
      <c r="A7" s="3"/>
      <c r="B7" s="4" t="s">
        <v>8</v>
      </c>
      <c r="C7" s="14" t="s">
        <v>9</v>
      </c>
      <c r="D7" s="4">
        <v>1.1247</v>
      </c>
      <c r="E7" s="4">
        <v>1E-4</v>
      </c>
      <c r="F7" s="4">
        <v>6.4743199999999996</v>
      </c>
      <c r="G7" s="4">
        <v>1.4E-3</v>
      </c>
      <c r="H7" s="9">
        <f t="shared" si="0"/>
        <v>1.02</v>
      </c>
      <c r="I7" s="23">
        <f t="shared" si="1"/>
        <v>0.51</v>
      </c>
    </row>
    <row r="8" spans="1:14" x14ac:dyDescent="0.25">
      <c r="A8" s="3"/>
      <c r="B8" s="4" t="s">
        <v>10</v>
      </c>
      <c r="C8" s="14" t="s">
        <v>11</v>
      </c>
      <c r="D8" s="4">
        <v>74727</v>
      </c>
      <c r="E8" s="4">
        <v>1</v>
      </c>
      <c r="F8" s="4">
        <v>1</v>
      </c>
      <c r="G8" s="4">
        <v>1.4E-3</v>
      </c>
      <c r="H8" s="9">
        <f t="shared" si="0"/>
        <v>1.05</v>
      </c>
      <c r="I8" s="23">
        <f t="shared" si="1"/>
        <v>0.52500000000000002</v>
      </c>
    </row>
    <row r="9" spans="1:14" x14ac:dyDescent="0.25">
      <c r="A9" s="3"/>
      <c r="B9" s="4" t="s">
        <v>12</v>
      </c>
      <c r="C9" s="14" t="s">
        <v>13</v>
      </c>
      <c r="D9" s="4">
        <v>1.3246</v>
      </c>
      <c r="E9" s="4">
        <v>1E-4</v>
      </c>
      <c r="F9" s="4">
        <v>6.4743199999999996</v>
      </c>
      <c r="G9" s="4">
        <v>1.4E-3</v>
      </c>
      <c r="H9" s="9">
        <f t="shared" si="0"/>
        <v>1.2</v>
      </c>
      <c r="I9" s="23">
        <f t="shared" si="1"/>
        <v>0.6</v>
      </c>
    </row>
    <row r="10" spans="1:14" x14ac:dyDescent="0.25">
      <c r="A10" s="3"/>
      <c r="B10" s="4" t="s">
        <v>14</v>
      </c>
      <c r="C10" s="14" t="s">
        <v>15</v>
      </c>
      <c r="D10" s="4">
        <v>66203</v>
      </c>
      <c r="E10" s="4">
        <v>1</v>
      </c>
      <c r="F10" s="4">
        <v>1</v>
      </c>
      <c r="G10" s="4">
        <v>1.4E-3</v>
      </c>
      <c r="H10" s="9">
        <f t="shared" si="0"/>
        <v>0.93</v>
      </c>
      <c r="I10" s="23">
        <f t="shared" si="1"/>
        <v>0.46500000000000002</v>
      </c>
      <c r="N10" s="31"/>
    </row>
    <row r="11" spans="1:14" x14ac:dyDescent="0.25">
      <c r="A11" s="3"/>
      <c r="B11" s="4" t="s">
        <v>16</v>
      </c>
      <c r="C11" s="14" t="s">
        <v>17</v>
      </c>
      <c r="D11" s="4">
        <v>1.3196000000000001</v>
      </c>
      <c r="E11" s="4">
        <v>1E-4</v>
      </c>
      <c r="F11" s="4">
        <v>4.9170800000000003</v>
      </c>
      <c r="G11" s="4">
        <v>1.4E-3</v>
      </c>
      <c r="H11" s="9">
        <f t="shared" si="0"/>
        <v>0.91</v>
      </c>
      <c r="I11" s="23">
        <f t="shared" si="1"/>
        <v>0.45500000000000002</v>
      </c>
    </row>
    <row r="12" spans="1:14" x14ac:dyDescent="0.25">
      <c r="A12" s="3"/>
      <c r="B12" s="4" t="s">
        <v>18</v>
      </c>
      <c r="C12" s="14" t="s">
        <v>19</v>
      </c>
      <c r="D12" s="4">
        <v>0.97340000000000004</v>
      </c>
      <c r="E12" s="4">
        <v>1E-4</v>
      </c>
      <c r="F12" s="4">
        <v>6.6539799999999998</v>
      </c>
      <c r="G12" s="4">
        <v>1.4E-3</v>
      </c>
      <c r="H12" s="9">
        <f t="shared" si="0"/>
        <v>0.91</v>
      </c>
      <c r="I12" s="23">
        <f t="shared" si="1"/>
        <v>0.45500000000000002</v>
      </c>
    </row>
    <row r="13" spans="1:14" x14ac:dyDescent="0.25">
      <c r="A13" s="3"/>
      <c r="B13" s="4" t="s">
        <v>20</v>
      </c>
      <c r="C13" s="14" t="s">
        <v>21</v>
      </c>
      <c r="D13" s="4">
        <v>102.34</v>
      </c>
      <c r="E13" s="4">
        <v>0.01</v>
      </c>
      <c r="F13" s="4">
        <v>6.3196000000000003</v>
      </c>
      <c r="G13" s="4">
        <v>1.4E-3</v>
      </c>
      <c r="H13" s="9">
        <f t="shared" si="0"/>
        <v>0.91</v>
      </c>
      <c r="I13" s="23">
        <f t="shared" si="1"/>
        <v>0.45500000000000002</v>
      </c>
    </row>
    <row r="14" spans="1:14" x14ac:dyDescent="0.25">
      <c r="A14" s="3"/>
      <c r="B14" s="4" t="s">
        <v>22</v>
      </c>
      <c r="C14" s="14" t="s">
        <v>23</v>
      </c>
      <c r="D14" s="4">
        <v>2.9605000000000001</v>
      </c>
      <c r="E14" s="4">
        <v>1E-4</v>
      </c>
      <c r="F14" s="4">
        <v>2.1789499999999999</v>
      </c>
      <c r="G14" s="4">
        <v>1.4E-3</v>
      </c>
      <c r="H14" s="9">
        <f t="shared" si="0"/>
        <v>0.9</v>
      </c>
      <c r="I14" s="23">
        <f t="shared" si="1"/>
        <v>0.45</v>
      </c>
    </row>
    <row r="15" spans="1:14" x14ac:dyDescent="0.25">
      <c r="A15" s="5"/>
      <c r="B15" s="6" t="s">
        <v>24</v>
      </c>
      <c r="C15" s="15" t="s">
        <v>25</v>
      </c>
      <c r="D15" s="6">
        <v>26.215399999999999</v>
      </c>
      <c r="E15" s="6">
        <v>5.0000000000000001E-3</v>
      </c>
      <c r="F15" s="6">
        <v>12.441000000000001</v>
      </c>
      <c r="G15" s="6">
        <v>1.4E-3</v>
      </c>
      <c r="H15" s="10">
        <f t="shared" si="0"/>
        <v>0.91</v>
      </c>
      <c r="I15" s="23">
        <f t="shared" si="1"/>
        <v>0.45500000000000002</v>
      </c>
    </row>
    <row r="16" spans="1:14" x14ac:dyDescent="0.25">
      <c r="A16" s="3" t="s">
        <v>26</v>
      </c>
      <c r="B16" s="4" t="s">
        <v>27</v>
      </c>
      <c r="C16" s="14" t="s">
        <v>28</v>
      </c>
      <c r="D16" s="4">
        <v>10265</v>
      </c>
      <c r="E16" s="4">
        <v>1</v>
      </c>
      <c r="F16" s="4">
        <v>1</v>
      </c>
      <c r="G16" s="4">
        <v>5.0000000000000001E-3</v>
      </c>
      <c r="H16" s="9">
        <f t="shared" si="0"/>
        <v>0.51</v>
      </c>
      <c r="I16" s="23">
        <f t="shared" si="1"/>
        <v>0.255</v>
      </c>
    </row>
    <row r="17" spans="1:9" x14ac:dyDescent="0.25">
      <c r="A17" s="3"/>
      <c r="B17" s="4" t="s">
        <v>29</v>
      </c>
      <c r="C17" s="14" t="s">
        <v>30</v>
      </c>
      <c r="D17" s="4">
        <v>10410</v>
      </c>
      <c r="E17" s="4">
        <v>1</v>
      </c>
      <c r="F17" s="4">
        <v>1</v>
      </c>
      <c r="G17" s="4">
        <v>5.0000000000000001E-3</v>
      </c>
      <c r="H17" s="9">
        <f t="shared" si="0"/>
        <v>0.52</v>
      </c>
      <c r="I17" s="23">
        <f t="shared" si="1"/>
        <v>0.26</v>
      </c>
    </row>
    <row r="18" spans="1:9" x14ac:dyDescent="0.25">
      <c r="A18" s="3"/>
      <c r="B18" s="4" t="s">
        <v>31</v>
      </c>
      <c r="C18" s="14" t="s">
        <v>32</v>
      </c>
      <c r="D18" s="4">
        <v>10057</v>
      </c>
      <c r="E18" s="4">
        <v>1</v>
      </c>
      <c r="F18" s="4">
        <v>1</v>
      </c>
      <c r="G18" s="4">
        <v>5.0000000000000001E-3</v>
      </c>
      <c r="H18" s="9">
        <f t="shared" si="0"/>
        <v>0.5</v>
      </c>
      <c r="I18" s="23">
        <f t="shared" si="1"/>
        <v>0.25</v>
      </c>
    </row>
    <row r="19" spans="1:9" x14ac:dyDescent="0.25">
      <c r="A19" s="3"/>
      <c r="B19" s="4" t="s">
        <v>33</v>
      </c>
      <c r="C19" s="14" t="s">
        <v>34</v>
      </c>
      <c r="D19" s="4">
        <v>10060</v>
      </c>
      <c r="E19" s="4">
        <v>1</v>
      </c>
      <c r="F19" s="4">
        <v>1</v>
      </c>
      <c r="G19" s="4">
        <v>5.0000000000000001E-3</v>
      </c>
      <c r="H19" s="9">
        <f t="shared" si="0"/>
        <v>0.5</v>
      </c>
      <c r="I19" s="23">
        <f t="shared" si="1"/>
        <v>0.25</v>
      </c>
    </row>
    <row r="20" spans="1:9" x14ac:dyDescent="0.25">
      <c r="A20" s="3"/>
      <c r="B20" s="4" t="s">
        <v>35</v>
      </c>
      <c r="C20" s="14" t="s">
        <v>36</v>
      </c>
      <c r="D20" s="4">
        <v>10075</v>
      </c>
      <c r="E20" s="4">
        <v>1</v>
      </c>
      <c r="F20" s="4">
        <v>1</v>
      </c>
      <c r="G20" s="4">
        <v>5.0000000000000001E-3</v>
      </c>
      <c r="H20" s="9">
        <f t="shared" si="0"/>
        <v>0.5</v>
      </c>
      <c r="I20" s="23">
        <f t="shared" si="1"/>
        <v>0.25</v>
      </c>
    </row>
    <row r="21" spans="1:9" x14ac:dyDescent="0.25">
      <c r="A21" s="3"/>
      <c r="B21" s="4" t="s">
        <v>37</v>
      </c>
      <c r="C21" s="14" t="s">
        <v>38</v>
      </c>
      <c r="D21" s="4">
        <v>10.58</v>
      </c>
      <c r="E21" s="4">
        <v>0.01</v>
      </c>
      <c r="F21" s="4">
        <v>25</v>
      </c>
      <c r="G21" s="4">
        <v>5.0000000000000001E-3</v>
      </c>
      <c r="H21" s="9">
        <f t="shared" si="0"/>
        <v>1.32</v>
      </c>
      <c r="I21" s="23">
        <f t="shared" si="1"/>
        <v>0.66</v>
      </c>
    </row>
    <row r="22" spans="1:9" x14ac:dyDescent="0.25">
      <c r="A22" s="3"/>
      <c r="B22" s="4" t="s">
        <v>39</v>
      </c>
      <c r="C22" s="14" t="s">
        <v>40</v>
      </c>
      <c r="D22" s="4">
        <v>121.4</v>
      </c>
      <c r="E22" s="4">
        <v>0.01</v>
      </c>
      <c r="F22" s="4">
        <v>3.4637600000000002</v>
      </c>
      <c r="G22" s="4">
        <v>5.0000000000000001E-3</v>
      </c>
      <c r="H22" s="9">
        <f>ROUND(ROUND(D22*ROUND(F22/E22,5),2)*G22/100,2)</f>
        <v>2.1</v>
      </c>
      <c r="I22" s="23">
        <f>H22/2</f>
        <v>1.05</v>
      </c>
    </row>
    <row r="23" spans="1:9" x14ac:dyDescent="0.25">
      <c r="A23" s="3"/>
      <c r="B23" s="12" t="s">
        <v>143</v>
      </c>
      <c r="C23" s="27" t="s">
        <v>140</v>
      </c>
      <c r="D23" s="26">
        <v>89.69</v>
      </c>
      <c r="E23" s="4">
        <v>0.01</v>
      </c>
      <c r="F23" s="32">
        <v>8.2191781000000006</v>
      </c>
      <c r="G23" s="4">
        <v>5.0000000000000001E-3</v>
      </c>
      <c r="H23" s="33">
        <f>ROUND(ROUND(D23*ROUND(F23/E23,5),2)*G23/100,2)</f>
        <v>3.69</v>
      </c>
      <c r="I23" s="23">
        <f>H23/2</f>
        <v>1.845</v>
      </c>
    </row>
    <row r="24" spans="1:9" x14ac:dyDescent="0.25">
      <c r="A24" s="1" t="s">
        <v>41</v>
      </c>
      <c r="B24" s="2" t="s">
        <v>42</v>
      </c>
      <c r="C24" s="16" t="s">
        <v>43</v>
      </c>
      <c r="D24" s="2">
        <v>72916</v>
      </c>
      <c r="E24" s="2">
        <v>1</v>
      </c>
      <c r="F24" s="2">
        <v>1</v>
      </c>
      <c r="G24" s="2">
        <v>6.0000000000000001E-3</v>
      </c>
      <c r="H24" s="8">
        <f>ROUND(ROUND(D24*ROUND(F24/E24,5),2)*G24/100,2)</f>
        <v>4.37</v>
      </c>
      <c r="I24" s="23">
        <f>H24/2</f>
        <v>2.1850000000000001</v>
      </c>
    </row>
    <row r="25" spans="1:9" x14ac:dyDescent="0.25">
      <c r="A25" s="3"/>
      <c r="B25" s="4" t="s">
        <v>142</v>
      </c>
      <c r="C25" s="4" t="s">
        <v>140</v>
      </c>
      <c r="D25" s="28">
        <f>84.41*100</f>
        <v>8441</v>
      </c>
      <c r="E25" s="4">
        <v>1</v>
      </c>
      <c r="F25" s="4">
        <v>1</v>
      </c>
      <c r="G25" s="4">
        <v>6.0000000000000001E-3</v>
      </c>
      <c r="H25" s="30">
        <f>ROUND(ROUND(D25*ROUND(F25/E25,5),2)*G25/100,2)</f>
        <v>0.51</v>
      </c>
      <c r="I25" s="23">
        <f>H25/2</f>
        <v>0.255</v>
      </c>
    </row>
    <row r="26" spans="1:9" x14ac:dyDescent="0.25">
      <c r="A26" s="3"/>
      <c r="B26" s="4" t="s">
        <v>44</v>
      </c>
      <c r="C26" s="14" t="s">
        <v>45</v>
      </c>
      <c r="D26" s="4">
        <v>17040</v>
      </c>
      <c r="E26" s="4">
        <v>1</v>
      </c>
      <c r="F26" s="4">
        <v>1</v>
      </c>
      <c r="G26" s="4">
        <v>6.0000000000000001E-3</v>
      </c>
      <c r="H26" s="9">
        <f t="shared" ref="H26" si="2">ROUND(ROUND(D26*ROUND(F26/E26,5),2)*G26/100,2)</f>
        <v>1.02</v>
      </c>
      <c r="I26" s="23">
        <f t="shared" si="1"/>
        <v>0.51</v>
      </c>
    </row>
    <row r="27" spans="1:9" x14ac:dyDescent="0.25">
      <c r="A27" s="3"/>
      <c r="B27" s="4" t="s">
        <v>46</v>
      </c>
      <c r="C27" s="14" t="s">
        <v>47</v>
      </c>
      <c r="D27" s="4">
        <v>13707</v>
      </c>
      <c r="E27" s="4">
        <v>1</v>
      </c>
      <c r="F27" s="4">
        <v>1</v>
      </c>
      <c r="G27" s="4">
        <v>6.0000000000000001E-3</v>
      </c>
      <c r="H27" s="9">
        <f t="shared" si="0"/>
        <v>0.82</v>
      </c>
      <c r="I27" s="23">
        <f t="shared" si="1"/>
        <v>0.41</v>
      </c>
    </row>
    <row r="28" spans="1:9" x14ac:dyDescent="0.25">
      <c r="A28" s="3"/>
      <c r="B28" s="4" t="s">
        <v>48</v>
      </c>
      <c r="C28" s="14" t="s">
        <v>49</v>
      </c>
      <c r="D28" s="4">
        <v>95153</v>
      </c>
      <c r="E28" s="4">
        <v>1</v>
      </c>
      <c r="F28" s="4">
        <v>1</v>
      </c>
      <c r="G28" s="4">
        <v>6.0000000000000001E-3</v>
      </c>
      <c r="H28" s="9">
        <f t="shared" si="0"/>
        <v>5.71</v>
      </c>
      <c r="I28" s="23">
        <f t="shared" si="1"/>
        <v>2.855</v>
      </c>
    </row>
    <row r="29" spans="1:9" x14ac:dyDescent="0.25">
      <c r="A29" s="3"/>
      <c r="B29" s="4" t="s">
        <v>50</v>
      </c>
      <c r="C29" s="14" t="s">
        <v>51</v>
      </c>
      <c r="D29" s="4">
        <v>7771</v>
      </c>
      <c r="E29" s="4">
        <v>1</v>
      </c>
      <c r="F29" s="4">
        <v>1</v>
      </c>
      <c r="G29" s="4">
        <v>6.0000000000000001E-3</v>
      </c>
      <c r="H29" s="9">
        <f t="shared" si="0"/>
        <v>0.47</v>
      </c>
      <c r="I29" s="23">
        <f t="shared" si="1"/>
        <v>0.23499999999999999</v>
      </c>
    </row>
    <row r="30" spans="1:9" x14ac:dyDescent="0.25">
      <c r="A30" s="3"/>
      <c r="B30" s="4" t="s">
        <v>52</v>
      </c>
      <c r="C30" s="14" t="s">
        <v>53</v>
      </c>
      <c r="D30" s="4">
        <v>30597</v>
      </c>
      <c r="E30" s="4">
        <v>1</v>
      </c>
      <c r="F30" s="4">
        <v>1</v>
      </c>
      <c r="G30" s="4">
        <v>6.0000000000000001E-3</v>
      </c>
      <c r="H30" s="9">
        <f t="shared" si="0"/>
        <v>1.84</v>
      </c>
      <c r="I30" s="23">
        <f t="shared" si="1"/>
        <v>0.92</v>
      </c>
    </row>
    <row r="31" spans="1:9" x14ac:dyDescent="0.25">
      <c r="A31" s="3"/>
      <c r="B31" s="4" t="s">
        <v>54</v>
      </c>
      <c r="C31" s="14" t="s">
        <v>55</v>
      </c>
      <c r="D31" s="4">
        <v>10101</v>
      </c>
      <c r="E31" s="4">
        <v>1</v>
      </c>
      <c r="F31" s="4">
        <v>1</v>
      </c>
      <c r="G31" s="4">
        <v>6.0000000000000001E-3</v>
      </c>
      <c r="H31" s="9">
        <f t="shared" si="0"/>
        <v>0.61</v>
      </c>
      <c r="I31" s="23">
        <f t="shared" si="1"/>
        <v>0.30499999999999999</v>
      </c>
    </row>
    <row r="32" spans="1:9" x14ac:dyDescent="0.25">
      <c r="A32" s="3"/>
      <c r="B32" s="4" t="s">
        <v>56</v>
      </c>
      <c r="C32" s="14" t="s">
        <v>57</v>
      </c>
      <c r="D32" s="4">
        <v>12221</v>
      </c>
      <c r="E32" s="4">
        <v>1</v>
      </c>
      <c r="F32" s="4">
        <v>1</v>
      </c>
      <c r="G32" s="4">
        <v>6.0000000000000001E-3</v>
      </c>
      <c r="H32" s="9">
        <f t="shared" si="0"/>
        <v>0.73</v>
      </c>
      <c r="I32" s="23">
        <f t="shared" si="1"/>
        <v>0.36499999999999999</v>
      </c>
    </row>
    <row r="33" spans="1:9" x14ac:dyDescent="0.25">
      <c r="A33" s="3"/>
      <c r="B33" s="4" t="s">
        <v>58</v>
      </c>
      <c r="C33" s="14" t="s">
        <v>59</v>
      </c>
      <c r="D33" s="4">
        <v>23053</v>
      </c>
      <c r="E33" s="4">
        <v>1</v>
      </c>
      <c r="F33" s="4">
        <v>1</v>
      </c>
      <c r="G33" s="4">
        <v>6.0000000000000001E-3</v>
      </c>
      <c r="H33" s="9">
        <f t="shared" si="0"/>
        <v>1.38</v>
      </c>
      <c r="I33" s="23">
        <f t="shared" si="1"/>
        <v>0.69</v>
      </c>
    </row>
    <row r="34" spans="1:9" x14ac:dyDescent="0.25">
      <c r="A34" s="3"/>
      <c r="B34" s="4" t="s">
        <v>60</v>
      </c>
      <c r="C34" s="14" t="s">
        <v>61</v>
      </c>
      <c r="D34" s="4">
        <v>8469</v>
      </c>
      <c r="E34" s="4">
        <v>1</v>
      </c>
      <c r="F34" s="4">
        <v>1</v>
      </c>
      <c r="G34" s="4">
        <v>6.0000000000000001E-3</v>
      </c>
      <c r="H34" s="9">
        <f t="shared" si="0"/>
        <v>0.51</v>
      </c>
      <c r="I34" s="23">
        <f t="shared" si="1"/>
        <v>0.255</v>
      </c>
    </row>
    <row r="35" spans="1:9" x14ac:dyDescent="0.25">
      <c r="A35" s="3"/>
      <c r="B35" s="4" t="s">
        <v>62</v>
      </c>
      <c r="C35" s="14" t="s">
        <v>63</v>
      </c>
      <c r="D35" s="4">
        <v>66250</v>
      </c>
      <c r="E35" s="4">
        <v>1</v>
      </c>
      <c r="F35" s="4">
        <v>1</v>
      </c>
      <c r="G35" s="4">
        <v>6.0000000000000001E-3</v>
      </c>
      <c r="H35" s="9">
        <f t="shared" si="0"/>
        <v>3.98</v>
      </c>
      <c r="I35" s="23">
        <f t="shared" si="1"/>
        <v>1.99</v>
      </c>
    </row>
    <row r="36" spans="1:9" x14ac:dyDescent="0.25">
      <c r="A36" s="3"/>
      <c r="B36" s="4" t="s">
        <v>64</v>
      </c>
      <c r="C36" s="14" t="s">
        <v>65</v>
      </c>
      <c r="D36" s="4">
        <v>36999</v>
      </c>
      <c r="E36" s="4">
        <v>1</v>
      </c>
      <c r="F36" s="4">
        <v>1</v>
      </c>
      <c r="G36" s="4">
        <v>6.0000000000000001E-3</v>
      </c>
      <c r="H36" s="9">
        <f t="shared" si="0"/>
        <v>2.2200000000000002</v>
      </c>
      <c r="I36" s="23">
        <f t="shared" si="1"/>
        <v>1.1100000000000001</v>
      </c>
    </row>
    <row r="37" spans="1:9" x14ac:dyDescent="0.25">
      <c r="A37" s="3"/>
      <c r="B37" s="4" t="s">
        <v>66</v>
      </c>
      <c r="C37" s="14" t="s">
        <v>67</v>
      </c>
      <c r="D37" s="4">
        <v>7984</v>
      </c>
      <c r="E37" s="4">
        <v>1</v>
      </c>
      <c r="F37" s="4">
        <v>1</v>
      </c>
      <c r="G37" s="4">
        <v>6.0000000000000001E-3</v>
      </c>
      <c r="H37" s="9">
        <f t="shared" si="0"/>
        <v>0.48</v>
      </c>
      <c r="I37" s="23">
        <f t="shared" si="1"/>
        <v>0.24</v>
      </c>
    </row>
    <row r="38" spans="1:9" x14ac:dyDescent="0.25">
      <c r="A38" s="3"/>
      <c r="B38" s="4" t="s">
        <v>68</v>
      </c>
      <c r="C38" s="14" t="s">
        <v>69</v>
      </c>
      <c r="D38" s="4">
        <v>10661</v>
      </c>
      <c r="E38" s="4">
        <v>1</v>
      </c>
      <c r="F38" s="4">
        <v>1</v>
      </c>
      <c r="G38" s="4">
        <v>6.0000000000000001E-3</v>
      </c>
      <c r="H38" s="9">
        <f t="shared" si="0"/>
        <v>0.64</v>
      </c>
      <c r="I38" s="23">
        <f t="shared" si="1"/>
        <v>0.32</v>
      </c>
    </row>
    <row r="39" spans="1:9" x14ac:dyDescent="0.25">
      <c r="A39" s="3"/>
      <c r="B39" s="4" t="s">
        <v>70</v>
      </c>
      <c r="C39" s="14" t="s">
        <v>71</v>
      </c>
      <c r="D39" s="4">
        <v>14912</v>
      </c>
      <c r="E39" s="4">
        <v>1</v>
      </c>
      <c r="F39" s="4">
        <v>1</v>
      </c>
      <c r="G39" s="4">
        <v>6.0000000000000001E-3</v>
      </c>
      <c r="H39" s="9">
        <f t="shared" ref="H39:H60" si="3">ROUND(ROUND(D39*ROUND(F39/E39,5),2)*G39/100,2)</f>
        <v>0.89</v>
      </c>
      <c r="I39" s="23">
        <f t="shared" si="1"/>
        <v>0.44500000000000001</v>
      </c>
    </row>
    <row r="40" spans="1:9" x14ac:dyDescent="0.25">
      <c r="A40" s="3"/>
      <c r="B40" s="4" t="s">
        <v>72</v>
      </c>
      <c r="C40" s="14" t="s">
        <v>73</v>
      </c>
      <c r="D40" s="4">
        <v>30111</v>
      </c>
      <c r="E40" s="4">
        <v>1</v>
      </c>
      <c r="F40" s="4">
        <v>1</v>
      </c>
      <c r="G40" s="4">
        <v>6.0000000000000001E-3</v>
      </c>
      <c r="H40" s="9">
        <f t="shared" si="3"/>
        <v>1.81</v>
      </c>
      <c r="I40" s="23">
        <f t="shared" si="1"/>
        <v>0.90500000000000003</v>
      </c>
    </row>
    <row r="41" spans="1:9" x14ac:dyDescent="0.25">
      <c r="A41" s="3"/>
      <c r="B41" s="4" t="s">
        <v>74</v>
      </c>
      <c r="C41" s="14" t="s">
        <v>75</v>
      </c>
      <c r="D41" s="4">
        <v>31398</v>
      </c>
      <c r="E41" s="4">
        <v>1</v>
      </c>
      <c r="F41" s="4">
        <v>1</v>
      </c>
      <c r="G41" s="4">
        <v>6.0000000000000001E-3</v>
      </c>
      <c r="H41" s="9">
        <f t="shared" si="3"/>
        <v>1.88</v>
      </c>
      <c r="I41" s="23">
        <f t="shared" si="1"/>
        <v>0.94</v>
      </c>
    </row>
    <row r="42" spans="1:9" x14ac:dyDescent="0.25">
      <c r="A42" s="3"/>
      <c r="B42" s="4" t="s">
        <v>76</v>
      </c>
      <c r="C42" s="14" t="s">
        <v>77</v>
      </c>
      <c r="D42" s="4">
        <v>31727</v>
      </c>
      <c r="E42" s="4">
        <v>1</v>
      </c>
      <c r="F42" s="4">
        <v>1</v>
      </c>
      <c r="G42" s="4">
        <v>6.0000000000000001E-3</v>
      </c>
      <c r="H42" s="9">
        <f t="shared" si="3"/>
        <v>1.9</v>
      </c>
      <c r="I42" s="23">
        <f t="shared" si="1"/>
        <v>0.95</v>
      </c>
    </row>
    <row r="43" spans="1:9" x14ac:dyDescent="0.25">
      <c r="A43" s="3"/>
      <c r="B43" s="4" t="s">
        <v>78</v>
      </c>
      <c r="C43" s="14" t="s">
        <v>79</v>
      </c>
      <c r="D43" s="4">
        <v>146750</v>
      </c>
      <c r="E43" s="4">
        <v>1</v>
      </c>
      <c r="F43" s="4">
        <v>1</v>
      </c>
      <c r="G43" s="4">
        <v>6.0000000000000001E-3</v>
      </c>
      <c r="H43" s="9">
        <f t="shared" si="3"/>
        <v>8.81</v>
      </c>
      <c r="I43" s="23">
        <f t="shared" si="1"/>
        <v>4.4050000000000002</v>
      </c>
    </row>
    <row r="44" spans="1:9" x14ac:dyDescent="0.25">
      <c r="A44" s="3"/>
      <c r="B44" s="4" t="s">
        <v>80</v>
      </c>
      <c r="C44" s="14" t="s">
        <v>81</v>
      </c>
      <c r="D44" s="4">
        <v>18418</v>
      </c>
      <c r="E44" s="4">
        <v>1</v>
      </c>
      <c r="F44" s="4">
        <v>1</v>
      </c>
      <c r="G44" s="4">
        <v>6.0000000000000001E-3</v>
      </c>
      <c r="H44" s="9">
        <f t="shared" si="3"/>
        <v>1.1100000000000001</v>
      </c>
      <c r="I44" s="23">
        <f t="shared" si="1"/>
        <v>0.55500000000000005</v>
      </c>
    </row>
    <row r="45" spans="1:9" x14ac:dyDescent="0.25">
      <c r="A45" s="3"/>
      <c r="B45" s="4" t="s">
        <v>82</v>
      </c>
      <c r="C45" s="14" t="s">
        <v>83</v>
      </c>
      <c r="D45" s="4">
        <v>7449</v>
      </c>
      <c r="E45" s="4">
        <v>1</v>
      </c>
      <c r="F45" s="4">
        <v>1</v>
      </c>
      <c r="G45" s="4">
        <v>6.0000000000000001E-3</v>
      </c>
      <c r="H45" s="9">
        <f t="shared" si="3"/>
        <v>0.45</v>
      </c>
      <c r="I45" s="23">
        <f t="shared" si="1"/>
        <v>0.22500000000000001</v>
      </c>
    </row>
    <row r="46" spans="1:9" x14ac:dyDescent="0.25">
      <c r="A46" s="3"/>
      <c r="B46" s="4" t="s">
        <v>84</v>
      </c>
      <c r="C46" s="14" t="s">
        <v>85</v>
      </c>
      <c r="D46" s="4">
        <v>72.72</v>
      </c>
      <c r="E46" s="4">
        <v>0.01</v>
      </c>
      <c r="F46" s="4">
        <v>7.2754399999999997</v>
      </c>
      <c r="G46" s="4">
        <v>6.0000000000000001E-3</v>
      </c>
      <c r="H46" s="9">
        <f t="shared" si="3"/>
        <v>3.17</v>
      </c>
      <c r="I46" s="23">
        <f t="shared" si="1"/>
        <v>1.585</v>
      </c>
    </row>
    <row r="47" spans="1:9" x14ac:dyDescent="0.25">
      <c r="A47" s="3"/>
      <c r="B47" s="4" t="s">
        <v>86</v>
      </c>
      <c r="C47" s="14" t="s">
        <v>87</v>
      </c>
      <c r="D47" s="4">
        <v>59.75</v>
      </c>
      <c r="E47" s="4">
        <v>5.0000000000000001E-3</v>
      </c>
      <c r="F47" s="4">
        <v>3.6377199999999998</v>
      </c>
      <c r="G47" s="4">
        <v>6.0000000000000001E-3</v>
      </c>
      <c r="H47" s="9">
        <f t="shared" si="3"/>
        <v>2.61</v>
      </c>
      <c r="I47" s="23">
        <f t="shared" si="1"/>
        <v>1.3049999999999999</v>
      </c>
    </row>
    <row r="48" spans="1:9" x14ac:dyDescent="0.25">
      <c r="A48" s="3"/>
      <c r="B48" s="4" t="s">
        <v>88</v>
      </c>
      <c r="C48" s="14" t="s">
        <v>89</v>
      </c>
      <c r="D48" s="4">
        <v>14.9</v>
      </c>
      <c r="E48" s="4">
        <v>5.0000000000000001E-3</v>
      </c>
      <c r="F48" s="4">
        <v>3.6377199999999998</v>
      </c>
      <c r="G48" s="4">
        <v>6.0000000000000001E-3</v>
      </c>
      <c r="H48" s="9">
        <f t="shared" si="3"/>
        <v>0.65</v>
      </c>
      <c r="I48" s="23">
        <f t="shared" si="1"/>
        <v>0.32500000000000001</v>
      </c>
    </row>
    <row r="49" spans="1:9" x14ac:dyDescent="0.25">
      <c r="A49" s="3"/>
      <c r="B49" s="4" t="s">
        <v>90</v>
      </c>
      <c r="C49" s="14" t="s">
        <v>91</v>
      </c>
      <c r="D49" s="4">
        <v>95.55</v>
      </c>
      <c r="E49" s="4">
        <v>0.01</v>
      </c>
      <c r="F49" s="4">
        <v>7.2754399999999997</v>
      </c>
      <c r="G49" s="4">
        <v>6.0000000000000001E-3</v>
      </c>
      <c r="H49" s="9">
        <f t="shared" si="3"/>
        <v>4.17</v>
      </c>
      <c r="I49" s="23">
        <f t="shared" si="1"/>
        <v>2.085</v>
      </c>
    </row>
    <row r="50" spans="1:9" x14ac:dyDescent="0.25">
      <c r="A50" s="5"/>
      <c r="B50" s="6" t="s">
        <v>92</v>
      </c>
      <c r="C50" s="15" t="s">
        <v>93</v>
      </c>
      <c r="D50" s="6">
        <v>131.6</v>
      </c>
      <c r="E50" s="6">
        <v>0.05</v>
      </c>
      <c r="F50" s="6">
        <v>36.377200000000002</v>
      </c>
      <c r="G50" s="6">
        <v>6.0000000000000001E-3</v>
      </c>
      <c r="H50" s="10">
        <f t="shared" si="3"/>
        <v>5.74</v>
      </c>
      <c r="I50" s="23">
        <f t="shared" si="1"/>
        <v>2.87</v>
      </c>
    </row>
    <row r="51" spans="1:9" x14ac:dyDescent="0.25">
      <c r="A51" s="3" t="s">
        <v>94</v>
      </c>
      <c r="B51" s="4" t="s">
        <v>95</v>
      </c>
      <c r="C51" s="14" t="s">
        <v>96</v>
      </c>
      <c r="D51" s="4">
        <v>199335</v>
      </c>
      <c r="E51" s="4">
        <v>25</v>
      </c>
      <c r="F51" s="4">
        <v>25</v>
      </c>
      <c r="G51" s="4">
        <v>2E-3</v>
      </c>
      <c r="H51" s="9">
        <f t="shared" si="3"/>
        <v>3.99</v>
      </c>
      <c r="I51" s="23">
        <f t="shared" si="1"/>
        <v>1.9950000000000001</v>
      </c>
    </row>
    <row r="52" spans="1:9" x14ac:dyDescent="0.25">
      <c r="A52" s="3"/>
      <c r="B52" s="4" t="s">
        <v>97</v>
      </c>
      <c r="C52" s="14" t="s">
        <v>98</v>
      </c>
      <c r="D52" s="4">
        <v>1993.35</v>
      </c>
      <c r="E52" s="4">
        <v>0.05</v>
      </c>
      <c r="F52" s="4">
        <v>0.5</v>
      </c>
      <c r="G52" s="4">
        <v>2E-3</v>
      </c>
      <c r="H52" s="9">
        <f t="shared" si="3"/>
        <v>0.4</v>
      </c>
      <c r="I52" s="23">
        <f t="shared" si="1"/>
        <v>0.2</v>
      </c>
    </row>
    <row r="53" spans="1:9" x14ac:dyDescent="0.25">
      <c r="A53" s="3"/>
      <c r="B53" s="4" t="s">
        <v>99</v>
      </c>
      <c r="C53" s="14" t="s">
        <v>100</v>
      </c>
      <c r="D53" s="4">
        <v>96549</v>
      </c>
      <c r="E53" s="4">
        <v>10</v>
      </c>
      <c r="F53" s="4">
        <v>12.948639999999999</v>
      </c>
      <c r="G53" s="4">
        <v>2E-3</v>
      </c>
      <c r="H53" s="9">
        <f t="shared" si="3"/>
        <v>2.5</v>
      </c>
      <c r="I53" s="23">
        <f t="shared" si="1"/>
        <v>1.25</v>
      </c>
    </row>
    <row r="54" spans="1:9" x14ac:dyDescent="0.25">
      <c r="A54" s="3"/>
      <c r="B54" s="4" t="s">
        <v>101</v>
      </c>
      <c r="C54" s="14" t="s">
        <v>102</v>
      </c>
      <c r="D54" s="4">
        <v>13022</v>
      </c>
      <c r="E54" s="4">
        <v>1</v>
      </c>
      <c r="F54" s="4">
        <v>10</v>
      </c>
      <c r="G54" s="4">
        <v>2E-3</v>
      </c>
      <c r="H54" s="9">
        <f t="shared" si="3"/>
        <v>2.6</v>
      </c>
      <c r="I54" s="23">
        <f t="shared" si="1"/>
        <v>1.3</v>
      </c>
    </row>
    <row r="55" spans="1:9" x14ac:dyDescent="0.25">
      <c r="A55" s="3"/>
      <c r="B55" s="4" t="s">
        <v>103</v>
      </c>
      <c r="C55" s="14" t="s">
        <v>104</v>
      </c>
      <c r="D55" s="4">
        <v>28.39</v>
      </c>
      <c r="E55" s="4">
        <v>0.05</v>
      </c>
      <c r="F55" s="4">
        <v>6.4743199999999996</v>
      </c>
      <c r="G55" s="4">
        <v>2E-3</v>
      </c>
      <c r="H55" s="9">
        <f t="shared" si="3"/>
        <v>7.0000000000000007E-2</v>
      </c>
      <c r="I55" s="23">
        <f t="shared" si="1"/>
        <v>3.5000000000000003E-2</v>
      </c>
    </row>
    <row r="56" spans="1:9" x14ac:dyDescent="0.25">
      <c r="A56" s="3"/>
      <c r="B56" s="4" t="s">
        <v>105</v>
      </c>
      <c r="C56" s="14" t="s">
        <v>106</v>
      </c>
      <c r="D56" s="4">
        <v>46123</v>
      </c>
      <c r="E56" s="4">
        <v>5</v>
      </c>
      <c r="F56" s="4">
        <v>32.371600000000001</v>
      </c>
      <c r="G56" s="4">
        <v>2E-3</v>
      </c>
      <c r="H56" s="9">
        <f t="shared" si="3"/>
        <v>5.97</v>
      </c>
      <c r="I56" s="23">
        <f t="shared" si="1"/>
        <v>2.9849999999999999</v>
      </c>
    </row>
    <row r="57" spans="1:9" x14ac:dyDescent="0.25">
      <c r="A57" s="3"/>
      <c r="B57" s="4" t="s">
        <v>107</v>
      </c>
      <c r="C57" s="14" t="s">
        <v>108</v>
      </c>
      <c r="D57" s="4">
        <v>23260</v>
      </c>
      <c r="E57" s="4">
        <v>5</v>
      </c>
      <c r="F57" s="4">
        <v>32.371600000000001</v>
      </c>
      <c r="G57" s="4">
        <v>2E-3</v>
      </c>
      <c r="H57" s="9">
        <f t="shared" si="3"/>
        <v>3.01</v>
      </c>
      <c r="I57" s="23">
        <f t="shared" si="1"/>
        <v>1.5049999999999999</v>
      </c>
    </row>
    <row r="58" spans="1:9" x14ac:dyDescent="0.25">
      <c r="A58" s="3"/>
      <c r="B58" s="4" t="s">
        <v>109</v>
      </c>
      <c r="C58" s="14" t="s">
        <v>110</v>
      </c>
      <c r="D58" s="4">
        <v>51520</v>
      </c>
      <c r="E58" s="4">
        <v>5</v>
      </c>
      <c r="F58" s="4">
        <v>16.1858</v>
      </c>
      <c r="G58" s="4">
        <v>2E-3</v>
      </c>
      <c r="H58" s="9">
        <f t="shared" si="3"/>
        <v>3.34</v>
      </c>
      <c r="I58" s="23">
        <f t="shared" si="1"/>
        <v>1.67</v>
      </c>
    </row>
    <row r="59" spans="1:9" x14ac:dyDescent="0.25">
      <c r="A59" s="3"/>
      <c r="B59" s="4" t="s">
        <v>111</v>
      </c>
      <c r="C59" s="14" t="s">
        <v>112</v>
      </c>
      <c r="D59" s="4">
        <v>27900</v>
      </c>
      <c r="E59" s="4">
        <v>5</v>
      </c>
      <c r="F59" s="4">
        <v>32.371600000000001</v>
      </c>
      <c r="G59" s="4">
        <v>2E-3</v>
      </c>
      <c r="H59" s="9">
        <f t="shared" si="3"/>
        <v>3.61</v>
      </c>
      <c r="I59" s="23">
        <f t="shared" si="1"/>
        <v>1.8049999999999999</v>
      </c>
    </row>
    <row r="60" spans="1:9" x14ac:dyDescent="0.25">
      <c r="A60" s="1" t="s">
        <v>113</v>
      </c>
      <c r="B60" s="2" t="s">
        <v>114</v>
      </c>
      <c r="C60" s="16" t="s">
        <v>115</v>
      </c>
      <c r="D60" s="2">
        <v>1320.1</v>
      </c>
      <c r="E60" s="2">
        <v>0.1</v>
      </c>
      <c r="F60" s="2">
        <v>6.4743199999999996</v>
      </c>
      <c r="G60" s="2">
        <v>4.0000000000000001E-3</v>
      </c>
      <c r="H60" s="8">
        <f t="shared" si="3"/>
        <v>3.42</v>
      </c>
      <c r="I60" s="23">
        <f t="shared" si="1"/>
        <v>1.71</v>
      </c>
    </row>
    <row r="61" spans="1:9" x14ac:dyDescent="0.25">
      <c r="A61" s="11"/>
      <c r="B61" s="12" t="s">
        <v>128</v>
      </c>
      <c r="C61" s="17" t="s">
        <v>116</v>
      </c>
      <c r="D61" s="12">
        <v>654</v>
      </c>
      <c r="E61" s="12">
        <v>0.01</v>
      </c>
      <c r="F61" s="12">
        <v>6.4743199999999996</v>
      </c>
      <c r="G61" s="12">
        <v>4.0000000000000001E-3</v>
      </c>
      <c r="H61" s="13">
        <f>ROUND(ROUND(D61*ROUND(F61/E61,5)/10,2)*G61/100,2)</f>
        <v>1.69</v>
      </c>
      <c r="I61" s="23">
        <f t="shared" si="1"/>
        <v>0.84499999999999997</v>
      </c>
    </row>
    <row r="62" spans="1:9" x14ac:dyDescent="0.25">
      <c r="A62" s="11"/>
      <c r="B62" s="12" t="s">
        <v>117</v>
      </c>
      <c r="C62" s="17" t="s">
        <v>118</v>
      </c>
      <c r="D62" s="12">
        <v>1034</v>
      </c>
      <c r="E62" s="12">
        <v>0.1</v>
      </c>
      <c r="F62" s="12">
        <v>6.4743199999999996</v>
      </c>
      <c r="G62" s="12">
        <v>4.0000000000000001E-3</v>
      </c>
      <c r="H62" s="13">
        <f>ROUND(ROUND(D62*ROUND(F62/E62,5),2)*G62/100,2)</f>
        <v>2.68</v>
      </c>
      <c r="I62" s="23">
        <f t="shared" si="1"/>
        <v>1.34</v>
      </c>
    </row>
    <row r="63" spans="1:9" x14ac:dyDescent="0.25">
      <c r="A63" s="11"/>
      <c r="B63" s="12" t="s">
        <v>129</v>
      </c>
      <c r="C63" s="17" t="s">
        <v>119</v>
      </c>
      <c r="D63" s="12">
        <v>18.96</v>
      </c>
      <c r="E63" s="12">
        <v>0.01</v>
      </c>
      <c r="F63" s="12">
        <v>64.743200000000002</v>
      </c>
      <c r="G63" s="12">
        <v>4.0000000000000001E-3</v>
      </c>
      <c r="H63" s="13">
        <f>ROUND(ROUND(D63*ROUND(F63/E63,5)/10,2)*G63/100,2)</f>
        <v>0.49</v>
      </c>
      <c r="I63" s="23">
        <f t="shared" si="1"/>
        <v>0.245</v>
      </c>
    </row>
    <row r="64" spans="1:9" x14ac:dyDescent="0.25">
      <c r="A64" s="3"/>
      <c r="B64" s="4" t="s">
        <v>120</v>
      </c>
      <c r="C64" s="14" t="s">
        <v>121</v>
      </c>
      <c r="D64" s="4">
        <v>46.56</v>
      </c>
      <c r="E64" s="4">
        <v>0.01</v>
      </c>
      <c r="F64" s="4">
        <v>6.4743199999999996</v>
      </c>
      <c r="G64" s="4">
        <v>4.0000000000000001E-3</v>
      </c>
      <c r="H64" s="9">
        <f>ROUND(ROUND(D64*ROUND(F64/E64,5),2)*G64/100,2)</f>
        <v>1.21</v>
      </c>
      <c r="I64" s="23">
        <f t="shared" si="1"/>
        <v>0.60499999999999998</v>
      </c>
    </row>
    <row r="65" spans="1:9" x14ac:dyDescent="0.25">
      <c r="A65" s="3"/>
      <c r="B65" s="4" t="s">
        <v>122</v>
      </c>
      <c r="C65" s="14" t="s">
        <v>123</v>
      </c>
      <c r="D65" s="4">
        <v>303936.95</v>
      </c>
      <c r="E65" s="4">
        <v>50</v>
      </c>
      <c r="F65" s="4">
        <v>5</v>
      </c>
      <c r="G65" s="4">
        <v>4.0000000000000001E-3</v>
      </c>
      <c r="H65" s="9">
        <f>ROUND(ROUND(D65*ROUND(F65/E65,5),2)*G65/100,2)</f>
        <v>1.22</v>
      </c>
      <c r="I65" s="23">
        <f t="shared" si="1"/>
        <v>0.61</v>
      </c>
    </row>
    <row r="66" spans="1:9" x14ac:dyDescent="0.25">
      <c r="A66" s="5"/>
      <c r="B66" s="6" t="s">
        <v>124</v>
      </c>
      <c r="C66" s="15" t="s">
        <v>125</v>
      </c>
      <c r="D66" s="6">
        <v>29.3</v>
      </c>
      <c r="E66" s="6">
        <v>0.01</v>
      </c>
      <c r="F66" s="6">
        <v>10.16</v>
      </c>
      <c r="G66" s="6">
        <v>4.0000000000000001E-3</v>
      </c>
      <c r="H66" s="10">
        <f>ROUND(ROUND(D66*ROUND(F66/E66,5),2)*G66/100,2)</f>
        <v>1.19</v>
      </c>
      <c r="I66" s="29">
        <f t="shared" si="1"/>
        <v>0.59499999999999997</v>
      </c>
    </row>
    <row r="68" spans="1:9" x14ac:dyDescent="0.25">
      <c r="A68" t="s">
        <v>127</v>
      </c>
    </row>
    <row r="69" spans="1:9" x14ac:dyDescent="0.25">
      <c r="A69" s="25" t="s">
        <v>137</v>
      </c>
    </row>
    <row r="70" spans="1:9" x14ac:dyDescent="0.25">
      <c r="A70" t="s">
        <v>135</v>
      </c>
    </row>
    <row r="71" spans="1:9" x14ac:dyDescent="0.25">
      <c r="A71" s="25" t="s">
        <v>138</v>
      </c>
    </row>
    <row r="72" spans="1:9" x14ac:dyDescent="0.25">
      <c r="A72" s="25" t="s">
        <v>144</v>
      </c>
    </row>
    <row r="73" spans="1:9" x14ac:dyDescent="0.25">
      <c r="A73" t="s">
        <v>145</v>
      </c>
    </row>
    <row r="75" spans="1:9" x14ac:dyDescent="0.25">
      <c r="A75" t="s">
        <v>141</v>
      </c>
    </row>
  </sheetData>
  <hyperlinks>
    <hyperlink ref="A69" r:id="rId1"/>
    <hyperlink ref="A71" r:id="rId2"/>
    <hyperlink ref="A72" r:id="rId3" display="***** Значение рассчитано как (100 - R), где R - среднеарифметическое значение ставок RUONIA за период 15.08.2016 - 15.09.2016"/>
  </hyperlinks>
  <pageMargins left="0.7" right="0.7" top="0.75" bottom="0.75" header="0.3" footer="0.3"/>
  <pageSetup paperSize="9" scale="7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Дюкель Олег Александрович</dc:creator>
  <cp:lastModifiedBy>Евстратова Ульяна Александровна</cp:lastModifiedBy>
  <cp:lastPrinted>2016-09-15T19:03:51Z</cp:lastPrinted>
  <dcterms:created xsi:type="dcterms:W3CDTF">2016-09-15T17:20:13Z</dcterms:created>
  <dcterms:modified xsi:type="dcterms:W3CDTF">2016-11-16T08:40:28Z</dcterms:modified>
</cp:coreProperties>
</file>