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always" codeName="ЭтаКнига1" defaultThemeVersion="124226"/>
  <mc:AlternateContent xmlns:mc="http://schemas.openxmlformats.org/markup-compatibility/2006">
    <mc:Choice Requires="x15">
      <x15ac:absPath xmlns:x15ac="http://schemas.microsoft.com/office/spreadsheetml/2010/11/ac" url="Z:\Списки ведущих операторов\Буфер\"/>
    </mc:Choice>
  </mc:AlternateContent>
  <bookViews>
    <workbookView xWindow="-3165" yWindow="435" windowWidth="15480" windowHeight="6195" tabRatio="773" activeTab="11"/>
  </bookViews>
  <sheets>
    <sheet name="January" sheetId="305" r:id="rId1"/>
    <sheet name="February" sheetId="306" r:id="rId2"/>
    <sheet name="March" sheetId="307" r:id="rId3"/>
    <sheet name="April" sheetId="308" r:id="rId4"/>
    <sheet name="May" sheetId="309" r:id="rId5"/>
    <sheet name="June" sheetId="310" r:id="rId6"/>
    <sheet name="July" sheetId="311" r:id="rId7"/>
    <sheet name="August" sheetId="312" r:id="rId8"/>
    <sheet name="September" sheetId="313" r:id="rId9"/>
    <sheet name="October" sheetId="314" r:id="rId10"/>
    <sheet name="November" sheetId="315" r:id="rId11"/>
    <sheet name="December" sheetId="316" r:id="rId12"/>
  </sheets>
  <externalReferences>
    <externalReference r:id="rId13"/>
  </externalReferences>
  <calcPr calcId="145621"/>
</workbook>
</file>

<file path=xl/calcChain.xml><?xml version="1.0" encoding="utf-8"?>
<calcChain xmlns="http://schemas.openxmlformats.org/spreadsheetml/2006/main">
  <c r="J49" i="316" l="1"/>
  <c r="C124" i="316"/>
  <c r="G88" i="316"/>
  <c r="F88" i="316"/>
  <c r="E88" i="316"/>
  <c r="D88" i="316"/>
  <c r="C88" i="316"/>
  <c r="F49" i="316"/>
  <c r="G49" i="316" s="1"/>
  <c r="H49" i="316" s="1"/>
  <c r="I49" i="316" s="1"/>
  <c r="F40" i="316"/>
  <c r="E40" i="316"/>
  <c r="H39" i="316"/>
  <c r="G39" i="316"/>
  <c r="H38" i="316"/>
  <c r="G38" i="316"/>
  <c r="H37" i="316"/>
  <c r="G37" i="316"/>
  <c r="H36" i="316"/>
  <c r="G36" i="316"/>
  <c r="H35" i="316"/>
  <c r="G35" i="316"/>
  <c r="H34" i="316"/>
  <c r="G34" i="316"/>
  <c r="F29" i="316"/>
  <c r="E29" i="316"/>
  <c r="H28" i="316"/>
  <c r="G28" i="316"/>
  <c r="H27" i="316"/>
  <c r="G27" i="316"/>
  <c r="H26" i="316"/>
  <c r="G26" i="316"/>
  <c r="H25" i="316"/>
  <c r="G25" i="316"/>
  <c r="H24" i="316"/>
  <c r="G24" i="316"/>
  <c r="H23" i="316"/>
  <c r="G23" i="316"/>
  <c r="E22" i="316"/>
  <c r="F18" i="316"/>
  <c r="E18" i="316"/>
  <c r="H17" i="316"/>
  <c r="G17" i="316"/>
  <c r="H16" i="316"/>
  <c r="G16" i="316"/>
  <c r="H15" i="316"/>
  <c r="G15" i="316"/>
  <c r="H14" i="316"/>
  <c r="G14" i="316"/>
  <c r="H13" i="316"/>
  <c r="G13" i="316"/>
  <c r="H12" i="316"/>
  <c r="G12" i="316"/>
  <c r="G18" i="316" s="1"/>
  <c r="F11" i="316"/>
  <c r="F33" i="316" s="1"/>
  <c r="E11" i="316"/>
  <c r="H83" i="316" s="1"/>
  <c r="G83" i="316" s="1"/>
  <c r="F83" i="316" s="1"/>
  <c r="E83" i="316" s="1"/>
  <c r="D83" i="316" s="1"/>
  <c r="C83" i="316" s="1"/>
  <c r="C6" i="316"/>
  <c r="F133" i="316" s="1"/>
  <c r="H18" i="316" l="1"/>
  <c r="G40" i="316"/>
  <c r="H40" i="316"/>
  <c r="H29" i="316"/>
  <c r="G29" i="316"/>
  <c r="F22" i="316"/>
  <c r="E33" i="316"/>
  <c r="F18" i="315"/>
  <c r="H88" i="315"/>
  <c r="G88" i="315"/>
  <c r="F88" i="315"/>
  <c r="E88" i="315"/>
  <c r="D88" i="315"/>
  <c r="C88" i="315"/>
  <c r="H88" i="314"/>
  <c r="G88" i="314"/>
  <c r="F88" i="314"/>
  <c r="E88" i="314"/>
  <c r="D88" i="314"/>
  <c r="C88" i="314"/>
  <c r="F40" i="315"/>
  <c r="E40" i="315"/>
  <c r="F29" i="315"/>
  <c r="E29" i="315"/>
  <c r="E18" i="315"/>
  <c r="C124" i="315"/>
  <c r="F49" i="315"/>
  <c r="G49" i="315" s="1"/>
  <c r="H49" i="315" s="1"/>
  <c r="I49" i="315" s="1"/>
  <c r="H39" i="315"/>
  <c r="G39" i="315"/>
  <c r="H38" i="315"/>
  <c r="G38" i="315"/>
  <c r="H37" i="315"/>
  <c r="G37" i="315"/>
  <c r="H36" i="315"/>
  <c r="G36" i="315"/>
  <c r="H35" i="315"/>
  <c r="G35" i="315"/>
  <c r="H34" i="315"/>
  <c r="G34" i="315"/>
  <c r="H28" i="315"/>
  <c r="G28" i="315"/>
  <c r="H27" i="315"/>
  <c r="G27" i="315"/>
  <c r="H26" i="315"/>
  <c r="G26" i="315"/>
  <c r="H25" i="315"/>
  <c r="G25" i="315"/>
  <c r="H24" i="315"/>
  <c r="G24" i="315"/>
  <c r="H23" i="315"/>
  <c r="G23" i="315"/>
  <c r="E22" i="315"/>
  <c r="H17" i="315"/>
  <c r="G17" i="315"/>
  <c r="H16" i="315"/>
  <c r="G16" i="315"/>
  <c r="H15" i="315"/>
  <c r="G15" i="315"/>
  <c r="H14" i="315"/>
  <c r="G14" i="315"/>
  <c r="H13" i="315"/>
  <c r="G13" i="315"/>
  <c r="H12" i="315"/>
  <c r="G12" i="315"/>
  <c r="F11" i="315"/>
  <c r="F22" i="315" s="1"/>
  <c r="E11" i="315"/>
  <c r="E33" i="315" s="1"/>
  <c r="C6" i="315"/>
  <c r="F133" i="315" s="1"/>
  <c r="G40" i="315" l="1"/>
  <c r="G29" i="315"/>
  <c r="H29" i="315"/>
  <c r="H40" i="315"/>
  <c r="G18" i="315"/>
  <c r="H18" i="315"/>
  <c r="F33" i="315"/>
  <c r="H83" i="315"/>
  <c r="G83" i="315" s="1"/>
  <c r="F83" i="315" s="1"/>
  <c r="E83" i="315" s="1"/>
  <c r="D83" i="315" s="1"/>
  <c r="C83" i="315" s="1"/>
  <c r="C124" i="314"/>
  <c r="F49" i="314"/>
  <c r="G49" i="314" s="1"/>
  <c r="H49" i="314" s="1"/>
  <c r="I49" i="314" s="1"/>
  <c r="H40" i="314"/>
  <c r="G40" i="314"/>
  <c r="H39" i="314"/>
  <c r="G39" i="314"/>
  <c r="H38" i="314"/>
  <c r="G38" i="314"/>
  <c r="H37" i="314"/>
  <c r="G37" i="314"/>
  <c r="H36" i="314"/>
  <c r="G36" i="314"/>
  <c r="H35" i="314"/>
  <c r="G35" i="314"/>
  <c r="H34" i="314"/>
  <c r="G34" i="314"/>
  <c r="H29" i="314"/>
  <c r="G29" i="314"/>
  <c r="H28" i="314"/>
  <c r="G28" i="314"/>
  <c r="H27" i="314"/>
  <c r="G27" i="314"/>
  <c r="H26" i="314"/>
  <c r="G26" i="314"/>
  <c r="H25" i="314"/>
  <c r="G25" i="314"/>
  <c r="H24" i="314"/>
  <c r="G24" i="314"/>
  <c r="H23" i="314"/>
  <c r="G23" i="314"/>
  <c r="E22" i="314"/>
  <c r="H18" i="314"/>
  <c r="G18" i="314"/>
  <c r="H17" i="314"/>
  <c r="G17" i="314"/>
  <c r="H16" i="314"/>
  <c r="G16" i="314"/>
  <c r="H15" i="314"/>
  <c r="G15" i="314"/>
  <c r="H14" i="314"/>
  <c r="G14" i="314"/>
  <c r="H13" i="314"/>
  <c r="G13" i="314"/>
  <c r="H12" i="314"/>
  <c r="G12" i="314"/>
  <c r="F11" i="314"/>
  <c r="F33" i="314" s="1"/>
  <c r="E11" i="314"/>
  <c r="H83" i="314" s="1"/>
  <c r="G83" i="314" s="1"/>
  <c r="F83" i="314" s="1"/>
  <c r="E83" i="314" s="1"/>
  <c r="D83" i="314" s="1"/>
  <c r="C83" i="314" s="1"/>
  <c r="C6" i="314"/>
  <c r="F133" i="314" s="1"/>
  <c r="E33" i="314" l="1"/>
  <c r="F22" i="314"/>
  <c r="C124" i="313"/>
  <c r="F49" i="313"/>
  <c r="G49" i="313" s="1"/>
  <c r="H49" i="313" s="1"/>
  <c r="I49" i="313" s="1"/>
  <c r="H40" i="313"/>
  <c r="G40" i="313"/>
  <c r="H39" i="313"/>
  <c r="G39" i="313"/>
  <c r="H38" i="313"/>
  <c r="G38" i="313"/>
  <c r="H37" i="313"/>
  <c r="G37" i="313"/>
  <c r="H36" i="313"/>
  <c r="G36" i="313"/>
  <c r="H35" i="313"/>
  <c r="G35" i="313"/>
  <c r="H34" i="313"/>
  <c r="G34" i="313"/>
  <c r="H29" i="313"/>
  <c r="G29" i="313"/>
  <c r="H28" i="313"/>
  <c r="G28" i="313"/>
  <c r="H27" i="313"/>
  <c r="G27" i="313"/>
  <c r="H26" i="313"/>
  <c r="G26" i="313"/>
  <c r="H25" i="313"/>
  <c r="G25" i="313"/>
  <c r="H24" i="313"/>
  <c r="G24" i="313"/>
  <c r="H23" i="313"/>
  <c r="G23" i="313"/>
  <c r="E22" i="313"/>
  <c r="H18" i="313"/>
  <c r="G18" i="313"/>
  <c r="H17" i="313"/>
  <c r="G17" i="313"/>
  <c r="H16" i="313"/>
  <c r="G16" i="313"/>
  <c r="H15" i="313"/>
  <c r="G15" i="313"/>
  <c r="H14" i="313"/>
  <c r="G14" i="313"/>
  <c r="H13" i="313"/>
  <c r="G13" i="313"/>
  <c r="H12" i="313"/>
  <c r="G12" i="313"/>
  <c r="F11" i="313"/>
  <c r="F33" i="313" s="1"/>
  <c r="E11" i="313"/>
  <c r="H83" i="313" s="1"/>
  <c r="G83" i="313" s="1"/>
  <c r="F83" i="313" s="1"/>
  <c r="E83" i="313" s="1"/>
  <c r="D83" i="313" s="1"/>
  <c r="C83" i="313" s="1"/>
  <c r="C6" i="313"/>
  <c r="F133" i="313" s="1"/>
  <c r="E33" i="313" l="1"/>
  <c r="F22" i="313"/>
  <c r="C124" i="312"/>
  <c r="H83" i="312"/>
  <c r="G83" i="312" s="1"/>
  <c r="F83" i="312" s="1"/>
  <c r="E83" i="312" s="1"/>
  <c r="D83" i="312" s="1"/>
  <c r="C83" i="312" s="1"/>
  <c r="F49" i="312"/>
  <c r="G49" i="312" s="1"/>
  <c r="H49" i="312" s="1"/>
  <c r="I49" i="312" s="1"/>
  <c r="H40" i="312"/>
  <c r="G40" i="312"/>
  <c r="H39" i="312"/>
  <c r="G39" i="312"/>
  <c r="H38" i="312"/>
  <c r="G38" i="312"/>
  <c r="H37" i="312"/>
  <c r="G37" i="312"/>
  <c r="H36" i="312"/>
  <c r="G36" i="312"/>
  <c r="H35" i="312"/>
  <c r="G35" i="312"/>
  <c r="H34" i="312"/>
  <c r="G34" i="312"/>
  <c r="H29" i="312"/>
  <c r="G29" i="312"/>
  <c r="H28" i="312"/>
  <c r="G28" i="312"/>
  <c r="H27" i="312"/>
  <c r="G27" i="312"/>
  <c r="H26" i="312"/>
  <c r="G26" i="312"/>
  <c r="H25" i="312"/>
  <c r="G25" i="312"/>
  <c r="H24" i="312"/>
  <c r="G24" i="312"/>
  <c r="H23" i="312"/>
  <c r="G23" i="312"/>
  <c r="E22" i="312"/>
  <c r="H18" i="312"/>
  <c r="G18" i="312"/>
  <c r="H17" i="312"/>
  <c r="G17" i="312"/>
  <c r="H16" i="312"/>
  <c r="G16" i="312"/>
  <c r="H15" i="312"/>
  <c r="G15" i="312"/>
  <c r="H14" i="312"/>
  <c r="G14" i="312"/>
  <c r="H13" i="312"/>
  <c r="G13" i="312"/>
  <c r="H12" i="312"/>
  <c r="G12" i="312"/>
  <c r="F11" i="312"/>
  <c r="F33" i="312" s="1"/>
  <c r="E11" i="312"/>
  <c r="E33" i="312" s="1"/>
  <c r="C6" i="312"/>
  <c r="F133" i="312" s="1"/>
  <c r="F22" i="312" l="1"/>
  <c r="C124" i="311"/>
  <c r="F49" i="311"/>
  <c r="G49" i="311" s="1"/>
  <c r="H49" i="311" s="1"/>
  <c r="I49" i="311" s="1"/>
  <c r="H40" i="311"/>
  <c r="G40" i="311"/>
  <c r="H39" i="311"/>
  <c r="G39" i="311"/>
  <c r="H38" i="311"/>
  <c r="G38" i="311"/>
  <c r="H37" i="311"/>
  <c r="G37" i="311"/>
  <c r="H36" i="311"/>
  <c r="G36" i="311"/>
  <c r="H35" i="311"/>
  <c r="G35" i="311"/>
  <c r="H34" i="311"/>
  <c r="G34" i="311"/>
  <c r="H29" i="311"/>
  <c r="G29" i="311"/>
  <c r="H28" i="311"/>
  <c r="G28" i="311"/>
  <c r="H27" i="311"/>
  <c r="G27" i="311"/>
  <c r="H26" i="311"/>
  <c r="G26" i="311"/>
  <c r="H25" i="311"/>
  <c r="G25" i="311"/>
  <c r="H24" i="311"/>
  <c r="G24" i="311"/>
  <c r="H23" i="311"/>
  <c r="G23" i="311"/>
  <c r="E22" i="311"/>
  <c r="H18" i="311"/>
  <c r="G18" i="311"/>
  <c r="H17" i="311"/>
  <c r="G17" i="311"/>
  <c r="H16" i="311"/>
  <c r="G16" i="311"/>
  <c r="H15" i="311"/>
  <c r="G15" i="311"/>
  <c r="H14" i="311"/>
  <c r="G14" i="311"/>
  <c r="H13" i="311"/>
  <c r="G13" i="311"/>
  <c r="H12" i="311"/>
  <c r="G12" i="311"/>
  <c r="F11" i="311"/>
  <c r="F33" i="311" s="1"/>
  <c r="E11" i="311"/>
  <c r="H83" i="311" s="1"/>
  <c r="G83" i="311" s="1"/>
  <c r="F83" i="311" s="1"/>
  <c r="E83" i="311" s="1"/>
  <c r="D83" i="311" s="1"/>
  <c r="C83" i="311" s="1"/>
  <c r="C6" i="311"/>
  <c r="F133" i="311" s="1"/>
  <c r="E33" i="311" l="1"/>
  <c r="F22" i="311"/>
  <c r="C6" i="310"/>
  <c r="E11" i="310"/>
  <c r="H83" i="310" s="1"/>
  <c r="G83" i="310" s="1"/>
  <c r="F83" i="310" s="1"/>
  <c r="E83" i="310" s="1"/>
  <c r="D83" i="310" s="1"/>
  <c r="C83" i="310" s="1"/>
  <c r="F11" i="310"/>
  <c r="G12" i="310"/>
  <c r="H12" i="310"/>
  <c r="G13" i="310"/>
  <c r="H13" i="310"/>
  <c r="G14" i="310"/>
  <c r="H14" i="310"/>
  <c r="G15" i="310"/>
  <c r="H15" i="310"/>
  <c r="G16" i="310"/>
  <c r="H16" i="310"/>
  <c r="G17" i="310"/>
  <c r="H17" i="310"/>
  <c r="G18" i="310"/>
  <c r="H18" i="310"/>
  <c r="E22" i="310"/>
  <c r="F22" i="310"/>
  <c r="G23" i="310"/>
  <c r="H23" i="310"/>
  <c r="G24" i="310"/>
  <c r="H24" i="310"/>
  <c r="G25" i="310"/>
  <c r="H25" i="310"/>
  <c r="G26" i="310"/>
  <c r="H26" i="310"/>
  <c r="G27" i="310"/>
  <c r="H27" i="310"/>
  <c r="G28" i="310"/>
  <c r="H28" i="310"/>
  <c r="G29" i="310"/>
  <c r="H29" i="310"/>
  <c r="F33" i="310"/>
  <c r="G34" i="310"/>
  <c r="H34" i="310"/>
  <c r="G35" i="310"/>
  <c r="H35" i="310"/>
  <c r="G36" i="310"/>
  <c r="H36" i="310"/>
  <c r="G37" i="310"/>
  <c r="H37" i="310"/>
  <c r="G38" i="310"/>
  <c r="H38" i="310"/>
  <c r="G39" i="310"/>
  <c r="H39" i="310"/>
  <c r="G40" i="310"/>
  <c r="H40" i="310"/>
  <c r="F49" i="310"/>
  <c r="G49" i="310" s="1"/>
  <c r="H49" i="310" s="1"/>
  <c r="I49" i="310" s="1"/>
  <c r="C124" i="310"/>
  <c r="F133" i="310"/>
  <c r="E33" i="310" l="1"/>
  <c r="C124" i="309"/>
  <c r="G49" i="309"/>
  <c r="H49" i="309" s="1"/>
  <c r="I49" i="309" s="1"/>
  <c r="F49" i="309"/>
  <c r="H40" i="309"/>
  <c r="G40" i="309"/>
  <c r="H39" i="309"/>
  <c r="G39" i="309"/>
  <c r="H38" i="309"/>
  <c r="G38" i="309"/>
  <c r="H37" i="309"/>
  <c r="G37" i="309"/>
  <c r="H36" i="309"/>
  <c r="G36" i="309"/>
  <c r="H35" i="309"/>
  <c r="G35" i="309"/>
  <c r="H34" i="309"/>
  <c r="G34" i="309"/>
  <c r="E33" i="309"/>
  <c r="H29" i="309"/>
  <c r="G29" i="309"/>
  <c r="H28" i="309"/>
  <c r="G28" i="309"/>
  <c r="H27" i="309"/>
  <c r="G27" i="309"/>
  <c r="H26" i="309"/>
  <c r="G26" i="309"/>
  <c r="H25" i="309"/>
  <c r="G25" i="309"/>
  <c r="H24" i="309"/>
  <c r="G24" i="309"/>
  <c r="H23" i="309"/>
  <c r="G23" i="309"/>
  <c r="E22" i="309"/>
  <c r="H18" i="309"/>
  <c r="G18" i="309"/>
  <c r="H17" i="309"/>
  <c r="G17" i="309"/>
  <c r="H16" i="309"/>
  <c r="G16" i="309"/>
  <c r="H15" i="309"/>
  <c r="G15" i="309"/>
  <c r="H14" i="309"/>
  <c r="G14" i="309"/>
  <c r="H13" i="309"/>
  <c r="G13" i="309"/>
  <c r="H12" i="309"/>
  <c r="G12" i="309"/>
  <c r="F11" i="309"/>
  <c r="F33" i="309" s="1"/>
  <c r="E11" i="309"/>
  <c r="H83" i="309" s="1"/>
  <c r="G83" i="309" s="1"/>
  <c r="F83" i="309" s="1"/>
  <c r="E83" i="309" s="1"/>
  <c r="D83" i="309" s="1"/>
  <c r="C83" i="309" s="1"/>
  <c r="C6" i="309"/>
  <c r="F133" i="309" s="1"/>
  <c r="F22" i="309" l="1"/>
  <c r="C124" i="308"/>
  <c r="F49" i="308"/>
  <c r="G49" i="308" s="1"/>
  <c r="H49" i="308" s="1"/>
  <c r="I49" i="308" s="1"/>
  <c r="H40" i="308"/>
  <c r="G40" i="308"/>
  <c r="H39" i="308"/>
  <c r="G39" i="308"/>
  <c r="H38" i="308"/>
  <c r="G38" i="308"/>
  <c r="H37" i="308"/>
  <c r="G37" i="308"/>
  <c r="H36" i="308"/>
  <c r="G36" i="308"/>
  <c r="H35" i="308"/>
  <c r="G35" i="308"/>
  <c r="H34" i="308"/>
  <c r="G34" i="308"/>
  <c r="E33" i="308"/>
  <c r="H29" i="308"/>
  <c r="G29" i="308"/>
  <c r="H28" i="308"/>
  <c r="G28" i="308"/>
  <c r="H27" i="308"/>
  <c r="G27" i="308"/>
  <c r="H26" i="308"/>
  <c r="G26" i="308"/>
  <c r="H25" i="308"/>
  <c r="G25" i="308"/>
  <c r="H24" i="308"/>
  <c r="G24" i="308"/>
  <c r="H23" i="308"/>
  <c r="G23" i="308"/>
  <c r="E22" i="308"/>
  <c r="H18" i="308"/>
  <c r="G18" i="308"/>
  <c r="H17" i="308"/>
  <c r="G17" i="308"/>
  <c r="H16" i="308"/>
  <c r="G16" i="308"/>
  <c r="H15" i="308"/>
  <c r="G15" i="308"/>
  <c r="H14" i="308"/>
  <c r="G14" i="308"/>
  <c r="H13" i="308"/>
  <c r="G13" i="308"/>
  <c r="H12" i="308"/>
  <c r="G12" i="308"/>
  <c r="F11" i="308"/>
  <c r="F33" i="308" s="1"/>
  <c r="E11" i="308"/>
  <c r="H83" i="308" s="1"/>
  <c r="G83" i="308" s="1"/>
  <c r="F83" i="308" s="1"/>
  <c r="E83" i="308" s="1"/>
  <c r="D83" i="308" s="1"/>
  <c r="C83" i="308" s="1"/>
  <c r="C6" i="308"/>
  <c r="F133" i="308" s="1"/>
  <c r="F22" i="308" l="1"/>
  <c r="C124" i="307"/>
  <c r="F49" i="307"/>
  <c r="G49" i="307" s="1"/>
  <c r="H49" i="307" s="1"/>
  <c r="I49" i="307" s="1"/>
  <c r="H40" i="307"/>
  <c r="G40" i="307"/>
  <c r="H39" i="307"/>
  <c r="G39" i="307"/>
  <c r="H38" i="307"/>
  <c r="G38" i="307"/>
  <c r="H37" i="307"/>
  <c r="G37" i="307"/>
  <c r="H36" i="307"/>
  <c r="G36" i="307"/>
  <c r="H35" i="307"/>
  <c r="G35" i="307"/>
  <c r="H34" i="307"/>
  <c r="G34" i="307"/>
  <c r="E33" i="307"/>
  <c r="H29" i="307"/>
  <c r="G29" i="307"/>
  <c r="H28" i="307"/>
  <c r="G28" i="307"/>
  <c r="H27" i="307"/>
  <c r="G27" i="307"/>
  <c r="H26" i="307"/>
  <c r="G26" i="307"/>
  <c r="H25" i="307"/>
  <c r="G25" i="307"/>
  <c r="H24" i="307"/>
  <c r="G24" i="307"/>
  <c r="H23" i="307"/>
  <c r="G23" i="307"/>
  <c r="E22" i="307"/>
  <c r="H18" i="307"/>
  <c r="G18" i="307"/>
  <c r="H17" i="307"/>
  <c r="G17" i="307"/>
  <c r="H16" i="307"/>
  <c r="G16" i="307"/>
  <c r="H15" i="307"/>
  <c r="G15" i="307"/>
  <c r="H14" i="307"/>
  <c r="G14" i="307"/>
  <c r="H13" i="307"/>
  <c r="G13" i="307"/>
  <c r="H12" i="307"/>
  <c r="G12" i="307"/>
  <c r="F11" i="307"/>
  <c r="F33" i="307" s="1"/>
  <c r="E11" i="307"/>
  <c r="H83" i="307" s="1"/>
  <c r="G83" i="307" s="1"/>
  <c r="F83" i="307" s="1"/>
  <c r="E83" i="307" s="1"/>
  <c r="D83" i="307" s="1"/>
  <c r="C83" i="307" s="1"/>
  <c r="C6" i="307"/>
  <c r="F133" i="307" s="1"/>
  <c r="F22" i="307" l="1"/>
  <c r="C124" i="306"/>
  <c r="G49" i="306"/>
  <c r="H49" i="306" s="1"/>
  <c r="I49" i="306" s="1"/>
  <c r="F49" i="306"/>
  <c r="H40" i="306"/>
  <c r="G40" i="306"/>
  <c r="H39" i="306"/>
  <c r="G39" i="306"/>
  <c r="H38" i="306"/>
  <c r="G38" i="306"/>
  <c r="H37" i="306"/>
  <c r="G37" i="306"/>
  <c r="H36" i="306"/>
  <c r="G36" i="306"/>
  <c r="H35" i="306"/>
  <c r="G35" i="306"/>
  <c r="H34" i="306"/>
  <c r="G34" i="306"/>
  <c r="E33" i="306"/>
  <c r="H29" i="306"/>
  <c r="G29" i="306"/>
  <c r="H28" i="306"/>
  <c r="G28" i="306"/>
  <c r="H27" i="306"/>
  <c r="G27" i="306"/>
  <c r="H26" i="306"/>
  <c r="G26" i="306"/>
  <c r="H25" i="306"/>
  <c r="G25" i="306"/>
  <c r="H24" i="306"/>
  <c r="G24" i="306"/>
  <c r="H23" i="306"/>
  <c r="G23" i="306"/>
  <c r="E22" i="306"/>
  <c r="H18" i="306"/>
  <c r="G18" i="306"/>
  <c r="H17" i="306"/>
  <c r="G17" i="306"/>
  <c r="H16" i="306"/>
  <c r="G16" i="306"/>
  <c r="H15" i="306"/>
  <c r="G15" i="306"/>
  <c r="H14" i="306"/>
  <c r="G14" i="306"/>
  <c r="H13" i="306"/>
  <c r="G13" i="306"/>
  <c r="H12" i="306"/>
  <c r="G12" i="306"/>
  <c r="F11" i="306"/>
  <c r="F33" i="306" s="1"/>
  <c r="E11" i="306"/>
  <c r="H83" i="306" s="1"/>
  <c r="G83" i="306" s="1"/>
  <c r="F83" i="306" s="1"/>
  <c r="E83" i="306" s="1"/>
  <c r="D83" i="306" s="1"/>
  <c r="C83" i="306" s="1"/>
  <c r="C6" i="306"/>
  <c r="F133" i="306" s="1"/>
  <c r="F22" i="306" l="1"/>
  <c r="G49" i="305"/>
  <c r="H49" i="305"/>
  <c r="I49" i="305"/>
  <c r="F49" i="305"/>
  <c r="E22" i="305"/>
  <c r="C124" i="305" l="1"/>
  <c r="H40" i="305"/>
  <c r="G40" i="305"/>
  <c r="H39" i="305"/>
  <c r="G39" i="305"/>
  <c r="H38" i="305"/>
  <c r="G38" i="305"/>
  <c r="H37" i="305"/>
  <c r="G37" i="305"/>
  <c r="H36" i="305"/>
  <c r="G36" i="305"/>
  <c r="H35" i="305"/>
  <c r="G35" i="305"/>
  <c r="H34" i="305"/>
  <c r="G34" i="305"/>
  <c r="E33" i="305"/>
  <c r="H29" i="305"/>
  <c r="G29" i="305"/>
  <c r="H28" i="305"/>
  <c r="G28" i="305"/>
  <c r="H27" i="305"/>
  <c r="G27" i="305"/>
  <c r="H26" i="305"/>
  <c r="G26" i="305"/>
  <c r="H25" i="305"/>
  <c r="G25" i="305"/>
  <c r="H24" i="305"/>
  <c r="G24" i="305"/>
  <c r="H23" i="305"/>
  <c r="G23" i="305"/>
  <c r="H18" i="305"/>
  <c r="G18" i="305"/>
  <c r="H17" i="305"/>
  <c r="G17" i="305"/>
  <c r="H16" i="305"/>
  <c r="G16" i="305"/>
  <c r="H15" i="305"/>
  <c r="G15" i="305"/>
  <c r="H14" i="305"/>
  <c r="G14" i="305"/>
  <c r="H13" i="305"/>
  <c r="G13" i="305"/>
  <c r="H12" i="305"/>
  <c r="G12" i="305"/>
  <c r="F11" i="305"/>
  <c r="F22" i="305" s="1"/>
  <c r="E11" i="305"/>
  <c r="H83" i="305" s="1"/>
  <c r="G83" i="305" s="1"/>
  <c r="F83" i="305" s="1"/>
  <c r="E83" i="305" s="1"/>
  <c r="D83" i="305" s="1"/>
  <c r="C83" i="305" s="1"/>
  <c r="C6" i="305"/>
  <c r="F133" i="305" s="1"/>
  <c r="F33" i="305" l="1"/>
</calcChain>
</file>

<file path=xl/connections.xml><?xml version="1.0" encoding="utf-8"?>
<connections xmlns="http://schemas.openxmlformats.org/spreadsheetml/2006/main">
  <connection id="1" sourceFile="C:\Documents and Settings\malina\Рабочий стол\клиенты\Зарегистрированные2012.xlsx" odcFile="C:\Documents and Settings\malina\Мои документы\Мои источники данных\Зарегистрированные2012 Январь2012$.odc" keepAlive="1" name="Зарегистрированные2012 Январь2012$" type="5" refreshedVersion="0" new="1" background="1">
    <dbPr connection="Provider=Microsoft.ACE.OLEDB.12.0;Password=&quot;&quot;;User ID=Admin;Data Source=C:\Documents and Settings\malina\Рабочий стол\клиенты\Зарегистрированные2012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Январь2012$" commandType="3"/>
  </connection>
  <connection id="2" sourceFile="C:\Documents and Settings\malina\Рабочий стол\клиенты\Зарегистрированные2012.xlsx" odcFile="C:\Documents and Settings\malina\Мои документы\Мои источники данных\Зарегистрированные2012 Январь2012$.odc" keepAlive="1" name="Зарегистрированные2012 Январь2012$1" type="5" refreshedVersion="0" new="1" background="1">
    <dbPr connection="Provider=Microsoft.ACE.OLEDB.12.0;Password=&quot;&quot;;User ID=Admin;Data Source=C:\Documents and Settings\malina\Рабочий стол\клиенты\Зарегистрированные2012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Январь2012$" commandType="3"/>
  </connection>
</connections>
</file>

<file path=xl/sharedStrings.xml><?xml version="1.0" encoding="utf-8"?>
<sst xmlns="http://schemas.openxmlformats.org/spreadsheetml/2006/main" count="2472" uniqueCount="64">
  <si>
    <t>Физические лица</t>
  </si>
  <si>
    <t>Юридические лица</t>
  </si>
  <si>
    <t>Клиенты, передавшие свои средства в ДУ</t>
  </si>
  <si>
    <t>Всего</t>
  </si>
  <si>
    <t>Абсолютные показатели</t>
  </si>
  <si>
    <t>Количество клиентов</t>
  </si>
  <si>
    <t>Ведущие операторы рынка – число активных клиентов</t>
  </si>
  <si>
    <t>Ведущие операторы рынка – объем клиентских операций</t>
  </si>
  <si>
    <t>Торговый оборот, руб.</t>
  </si>
  <si>
    <t>Изменение (ед.)</t>
  </si>
  <si>
    <t>Изменение (%)</t>
  </si>
  <si>
    <t>Таблица 2</t>
  </si>
  <si>
    <t>Таблица 1</t>
  </si>
  <si>
    <t>Таблица 3</t>
  </si>
  <si>
    <t>Количество активных клиентов в Системе торгов (совершивших в течение месяца хотя бы одну сделку):</t>
  </si>
  <si>
    <t>Изменение количества уникальных клиентов - ретроспективные данные</t>
  </si>
  <si>
    <t>Группы клиентов</t>
  </si>
  <si>
    <t>Наименование Участника торгов</t>
  </si>
  <si>
    <t xml:space="preserve">Динамика количества клиентов за </t>
  </si>
  <si>
    <t xml:space="preserve">Списки ведущих операторов фондового рынка - клиенты Участников торгов за </t>
  </si>
  <si>
    <t>Количество Участников торгов, имеющих активных клиентов</t>
  </si>
  <si>
    <t>Дополнительные показатели за</t>
  </si>
  <si>
    <t>Участники торгов</t>
  </si>
  <si>
    <t>Ведущие операторы рынка – число зарегистрированных клиентов</t>
  </si>
  <si>
    <t xml:space="preserve">(по общему количеству уникальных клиентов всех типов, зарегистрированных в системе торгов биржи, в том числе  в течение месяца) </t>
  </si>
  <si>
    <t>(по количеству уникальных клиентов, совершивших хотя бы одну сделку за месяц)</t>
  </si>
  <si>
    <t xml:space="preserve">(по стоимостному объему сделок, заключенных в интересах клиентов за месяц) </t>
  </si>
  <si>
    <t>Сбербанк</t>
  </si>
  <si>
    <t>ФГ БКС</t>
  </si>
  <si>
    <t>ООО "АТОН"</t>
  </si>
  <si>
    <t>Количество зарегистрированных клиентов в Системе торгов (по состоянию на последний день месяца):</t>
  </si>
  <si>
    <t>Количество уникальных клиентов в Системе торгов (по состоянию на последний день месяца):</t>
  </si>
  <si>
    <t>Количество уникальных клиентов в Системе торгов (по состоянию на последний день месяца) (ежегодная статистика):</t>
  </si>
  <si>
    <t>Количество уникальных клиентов в Системе торгов (по состоянию на последний день месяца) (за последние 6 месяцев):</t>
  </si>
  <si>
    <t xml:space="preserve">ООО "Ренессанс Брокер" </t>
  </si>
  <si>
    <t>АО "ФИНАМ"</t>
  </si>
  <si>
    <t>АО "АЛЬФА-БАНК"</t>
  </si>
  <si>
    <t>Банк ГПБ (АО)</t>
  </si>
  <si>
    <t>ПАО "Промсвязьбанк"</t>
  </si>
  <si>
    <t>АЛОР БРОКЕР</t>
  </si>
  <si>
    <t>Иностранные лица</t>
  </si>
  <si>
    <t xml:space="preserve">Иностранные физические лица </t>
  </si>
  <si>
    <t xml:space="preserve">Иностранные юридические лица </t>
  </si>
  <si>
    <t>ООО "БК РЕГИОН"</t>
  </si>
  <si>
    <t>ПАО "Совкомбанк"</t>
  </si>
  <si>
    <t>ООО УК "Альфа-Капитал"</t>
  </si>
  <si>
    <t>ООО "УНИВЕР Капитал"</t>
  </si>
  <si>
    <t>КИТ Финанс (ПАО)</t>
  </si>
  <si>
    <t>Клиенты Участников торгов фондового рынка Московской Биржи</t>
  </si>
  <si>
    <t>ВТБ</t>
  </si>
  <si>
    <t>Группа Банка "ФК Открытие"</t>
  </si>
  <si>
    <t>ООО "ИК ВЕЛЕС Капитал"</t>
  </si>
  <si>
    <t>ООО "РОНИН"</t>
  </si>
  <si>
    <t>АКБ "Держава" ПАО</t>
  </si>
  <si>
    <t>Фридом Финанс</t>
  </si>
  <si>
    <t>Группа компаний "РЕГИОН"</t>
  </si>
  <si>
    <t>ООО "АЛОР +"</t>
  </si>
  <si>
    <t>АО "Тинькофф Банк"</t>
  </si>
  <si>
    <t>ООО "Ренессанс Брокер"</t>
  </si>
  <si>
    <t>ПАО КБ "УБРиР"</t>
  </si>
  <si>
    <t>ООО ИК "Фридом Финанс"</t>
  </si>
  <si>
    <t>ТКБ БАНК ПАО</t>
  </si>
  <si>
    <t>ООО "Морган Стэнли Банк"</t>
  </si>
  <si>
    <t>АО "Банк Кредит Свисс (Москва)"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</si>
</sst>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_р_._-;\-* #,##0_р_._-;_-* &quot;-&quot;??_р_._-;_-@_-"/>
    <numFmt numFmtId="166" formatCode="[$-419]mmmm\ yyyy;@"/>
  </numFmts>
  <fonts count="5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1"/>
      <name val="Century Gothic"/>
      <family val="2"/>
      <charset val="204"/>
    </font>
    <font>
      <sz val="11"/>
      <color indexed="9"/>
      <name val="Century Gothic"/>
      <family val="2"/>
      <charset val="204"/>
    </font>
    <font>
      <b/>
      <sz val="11"/>
      <name val="Century Gothic"/>
      <family val="2"/>
      <charset val="204"/>
    </font>
    <font>
      <b/>
      <i/>
      <sz val="12"/>
      <name val="Century Gothic"/>
      <family val="2"/>
      <charset val="204"/>
    </font>
    <font>
      <sz val="10"/>
      <name val="Century Gothic"/>
      <family val="2"/>
      <charset val="204"/>
    </font>
    <font>
      <b/>
      <i/>
      <sz val="10"/>
      <name val="Century Gothic"/>
      <family val="2"/>
      <charset val="204"/>
    </font>
    <font>
      <b/>
      <sz val="10"/>
      <name val="Century Gothic"/>
      <family val="2"/>
      <charset val="204"/>
    </font>
    <font>
      <b/>
      <sz val="12"/>
      <name val="Century Gothic"/>
      <family val="2"/>
      <charset val="204"/>
    </font>
    <font>
      <sz val="12"/>
      <name val="Century Gothic"/>
      <family val="2"/>
      <charset val="204"/>
    </font>
    <font>
      <sz val="12"/>
      <color indexed="9"/>
      <name val="Century Gothic"/>
      <family val="2"/>
      <charset val="204"/>
    </font>
    <font>
      <b/>
      <i/>
      <sz val="16"/>
      <name val="Century Gothic"/>
      <family val="2"/>
      <charset val="204"/>
    </font>
    <font>
      <sz val="8"/>
      <color indexed="8"/>
      <name val="Arial Unicode MS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sz val="8"/>
      <color indexed="8"/>
      <name val="Arial Unicode MS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b/>
      <i/>
      <sz val="8"/>
      <name val="Tahoma"/>
      <family val="2"/>
      <charset val="204"/>
    </font>
    <font>
      <sz val="9"/>
      <color theme="1"/>
      <name val="Arial_Cyr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75">
    <xf numFmtId="0" fontId="0" fillId="0" borderId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33" fillId="32" borderId="0" applyNumberFormat="0" applyBorder="0" applyAlignment="0" applyProtection="0"/>
    <xf numFmtId="0" fontId="33" fillId="33" borderId="0" applyNumberFormat="0" applyBorder="0" applyAlignment="0" applyProtection="0"/>
    <xf numFmtId="0" fontId="34" fillId="34" borderId="21" applyNumberFormat="0" applyAlignment="0" applyProtection="0"/>
    <xf numFmtId="0" fontId="35" fillId="35" borderId="22" applyNumberFormat="0" applyAlignment="0" applyProtection="0"/>
    <xf numFmtId="0" fontId="36" fillId="35" borderId="21" applyNumberFormat="0" applyAlignment="0" applyProtection="0"/>
    <xf numFmtId="0" fontId="37" fillId="0" borderId="23" applyNumberFormat="0" applyFill="0" applyAlignment="0" applyProtection="0"/>
    <xf numFmtId="0" fontId="38" fillId="0" borderId="24" applyNumberFormat="0" applyFill="0" applyAlignment="0" applyProtection="0"/>
    <xf numFmtId="0" fontId="39" fillId="0" borderId="2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41" fillId="36" borderId="27" applyNumberFormat="0" applyAlignment="0" applyProtection="0"/>
    <xf numFmtId="0" fontId="42" fillId="0" borderId="0" applyNumberFormat="0" applyFill="0" applyBorder="0" applyAlignment="0" applyProtection="0"/>
    <xf numFmtId="0" fontId="43" fillId="37" borderId="0" applyNumberFormat="0" applyBorder="0" applyAlignment="0" applyProtection="0"/>
    <xf numFmtId="0" fontId="32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16" fillId="0" borderId="0"/>
    <xf numFmtId="0" fontId="44" fillId="38" borderId="0" applyNumberFormat="0" applyBorder="0" applyAlignment="0" applyProtection="0"/>
    <xf numFmtId="0" fontId="45" fillId="0" borderId="0" applyNumberFormat="0" applyFill="0" applyBorder="0" applyAlignment="0" applyProtection="0"/>
    <xf numFmtId="0" fontId="32" fillId="39" borderId="28" applyNumberFormat="0" applyFont="0" applyAlignment="0" applyProtection="0"/>
    <xf numFmtId="9" fontId="15" fillId="0" borderId="0" applyFont="0" applyFill="0" applyBorder="0" applyAlignment="0" applyProtection="0"/>
    <xf numFmtId="0" fontId="46" fillId="0" borderId="29" applyNumberFormat="0" applyFill="0" applyAlignment="0" applyProtection="0"/>
    <xf numFmtId="0" fontId="47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0" fontId="48" fillId="40" borderId="0" applyNumberFormat="0" applyBorder="0" applyAlignment="0" applyProtection="0"/>
    <xf numFmtId="0" fontId="14" fillId="0" borderId="0"/>
    <xf numFmtId="0" fontId="14" fillId="39" borderId="28" applyNumberFormat="0" applyFont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14" fillId="11" borderId="0" applyNumberFormat="0" applyBorder="0" applyAlignment="0" applyProtection="0"/>
    <xf numFmtId="0" fontId="14" fillId="17" borderId="0" applyNumberFormat="0" applyBorder="0" applyAlignment="0" applyProtection="0"/>
    <xf numFmtId="0" fontId="14" fillId="12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21" borderId="0" applyNumberFormat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39" borderId="28" applyNumberFormat="0" applyFont="0" applyAlignment="0" applyProtection="0"/>
    <xf numFmtId="0" fontId="9" fillId="10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2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21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0" borderId="0"/>
    <xf numFmtId="0" fontId="8" fillId="39" borderId="28" applyNumberFormat="0" applyFont="0" applyAlignment="0" applyProtection="0"/>
    <xf numFmtId="0" fontId="8" fillId="0" borderId="0"/>
    <xf numFmtId="0" fontId="8" fillId="39" borderId="28" applyNumberFormat="0" applyFont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9" borderId="28" applyNumberFormat="0" applyFont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0" borderId="0"/>
    <xf numFmtId="0" fontId="7" fillId="39" borderId="28" applyNumberFormat="0" applyFont="0" applyAlignment="0" applyProtection="0"/>
    <xf numFmtId="0" fontId="7" fillId="0" borderId="0"/>
    <xf numFmtId="0" fontId="7" fillId="39" borderId="28" applyNumberFormat="0" applyFont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9" borderId="28" applyNumberFormat="0" applyFont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0" borderId="0"/>
    <xf numFmtId="0" fontId="7" fillId="39" borderId="28" applyNumberFormat="0" applyFont="0" applyAlignment="0" applyProtection="0"/>
    <xf numFmtId="0" fontId="7" fillId="0" borderId="0"/>
    <xf numFmtId="0" fontId="7" fillId="39" borderId="28" applyNumberFormat="0" applyFont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9" borderId="28" applyNumberFormat="0" applyFont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0" borderId="0"/>
    <xf numFmtId="0" fontId="6" fillId="39" borderId="28" applyNumberFormat="0" applyFont="0" applyAlignment="0" applyProtection="0"/>
    <xf numFmtId="0" fontId="6" fillId="0" borderId="0"/>
    <xf numFmtId="0" fontId="6" fillId="39" borderId="28" applyNumberFormat="0" applyFont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9" borderId="28" applyNumberFormat="0" applyFont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6" fillId="0" borderId="0"/>
    <xf numFmtId="0" fontId="6" fillId="39" borderId="28" applyNumberFormat="0" applyFont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5" fillId="0" borderId="0"/>
    <xf numFmtId="0" fontId="5" fillId="39" borderId="28" applyNumberFormat="0" applyFont="0" applyAlignment="0" applyProtection="0"/>
    <xf numFmtId="0" fontId="5" fillId="10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3" fillId="0" borderId="0"/>
    <xf numFmtId="0" fontId="3" fillId="39" borderId="28" applyNumberFormat="0" applyFont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2" fillId="0" borderId="0"/>
    <xf numFmtId="0" fontId="2" fillId="39" borderId="28" applyNumberFormat="0" applyFont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21" borderId="0" applyNumberFormat="0" applyBorder="0" applyAlignment="0" applyProtection="0"/>
    <xf numFmtId="0" fontId="49" fillId="0" borderId="0"/>
    <xf numFmtId="0" fontId="50" fillId="0" borderId="0"/>
    <xf numFmtId="0" fontId="1" fillId="0" borderId="0"/>
  </cellStyleXfs>
  <cellXfs count="161"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0" fontId="24" fillId="0" borderId="0" xfId="0" applyFont="1" applyBorder="1" applyAlignment="1">
      <alignment horizontal="right" vertical="center"/>
    </xf>
    <xf numFmtId="3" fontId="23" fillId="0" borderId="0" xfId="0" applyNumberFormat="1" applyFont="1" applyBorder="1"/>
    <xf numFmtId="165" fontId="23" fillId="0" borderId="0" xfId="48" applyNumberFormat="1" applyFont="1" applyBorder="1"/>
    <xf numFmtId="0" fontId="24" fillId="0" borderId="0" xfId="0" applyFont="1" applyBorder="1" applyAlignment="1">
      <alignment horizontal="justify" vertical="center"/>
    </xf>
    <xf numFmtId="0" fontId="24" fillId="0" borderId="0" xfId="0" applyFont="1" applyBorder="1" applyAlignment="1">
      <alignment horizontal="center" vertical="center"/>
    </xf>
    <xf numFmtId="3" fontId="21" fillId="0" borderId="4" xfId="0" applyNumberFormat="1" applyFont="1" applyBorder="1" applyAlignment="1">
      <alignment vertical="center"/>
    </xf>
    <xf numFmtId="0" fontId="24" fillId="2" borderId="5" xfId="0" applyFont="1" applyFill="1" applyBorder="1" applyAlignment="1">
      <alignment vertical="center"/>
    </xf>
    <xf numFmtId="0" fontId="24" fillId="4" borderId="5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right" vertical="center"/>
    </xf>
    <xf numFmtId="0" fontId="21" fillId="0" borderId="3" xfId="0" applyFont="1" applyBorder="1" applyAlignment="1">
      <alignment horizontal="right" vertical="center" wrapText="1"/>
    </xf>
    <xf numFmtId="0" fontId="20" fillId="4" borderId="0" xfId="0" applyFont="1" applyFill="1" applyAlignment="1">
      <alignment vertical="center"/>
    </xf>
    <xf numFmtId="0" fontId="20" fillId="4" borderId="0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Border="1" applyAlignment="1">
      <alignment vertical="center"/>
    </xf>
    <xf numFmtId="0" fontId="20" fillId="4" borderId="5" xfId="0" applyFont="1" applyFill="1" applyBorder="1" applyAlignment="1">
      <alignment vertical="center"/>
    </xf>
    <xf numFmtId="0" fontId="20" fillId="2" borderId="5" xfId="0" applyFont="1" applyFill="1" applyBorder="1" applyAlignment="1">
      <alignment vertical="center"/>
    </xf>
    <xf numFmtId="0" fontId="21" fillId="2" borderId="5" xfId="0" applyFont="1" applyFill="1" applyBorder="1" applyAlignment="1">
      <alignment vertical="center"/>
    </xf>
    <xf numFmtId="0" fontId="17" fillId="6" borderId="8" xfId="0" applyFont="1" applyFill="1" applyBorder="1" applyAlignment="1">
      <alignment vertical="center"/>
    </xf>
    <xf numFmtId="0" fontId="17" fillId="7" borderId="9" xfId="0" applyFont="1" applyFill="1" applyBorder="1" applyAlignment="1">
      <alignment vertical="center"/>
    </xf>
    <xf numFmtId="0" fontId="18" fillId="8" borderId="10" xfId="0" applyFont="1" applyFill="1" applyBorder="1" applyAlignment="1">
      <alignment vertical="center"/>
    </xf>
    <xf numFmtId="0" fontId="17" fillId="5" borderId="11" xfId="0" applyFont="1" applyFill="1" applyBorder="1" applyAlignment="1">
      <alignment vertical="center" wrapText="1"/>
    </xf>
    <xf numFmtId="0" fontId="20" fillId="3" borderId="0" xfId="0" applyFont="1" applyFill="1" applyAlignment="1">
      <alignment vertical="center"/>
    </xf>
    <xf numFmtId="0" fontId="20" fillId="3" borderId="0" xfId="0" applyFont="1" applyFill="1" applyBorder="1" applyAlignment="1">
      <alignment vertical="center"/>
    </xf>
    <xf numFmtId="0" fontId="20" fillId="3" borderId="5" xfId="0" applyFont="1" applyFill="1" applyBorder="1" applyAlignment="1">
      <alignment vertical="center"/>
    </xf>
    <xf numFmtId="0" fontId="19" fillId="0" borderId="6" xfId="0" applyFont="1" applyBorder="1" applyAlignment="1">
      <alignment vertical="center" wrapText="1"/>
    </xf>
    <xf numFmtId="0" fontId="20" fillId="9" borderId="0" xfId="0" applyFont="1" applyFill="1" applyAlignment="1">
      <alignment vertical="center"/>
    </xf>
    <xf numFmtId="0" fontId="20" fillId="9" borderId="0" xfId="0" applyFont="1" applyFill="1" applyBorder="1" applyAlignment="1">
      <alignment vertical="center"/>
    </xf>
    <xf numFmtId="0" fontId="20" fillId="9" borderId="5" xfId="0" applyFont="1" applyFill="1" applyBorder="1" applyAlignment="1">
      <alignment vertical="center"/>
    </xf>
    <xf numFmtId="0" fontId="21" fillId="3" borderId="5" xfId="0" applyFont="1" applyFill="1" applyBorder="1" applyAlignment="1">
      <alignment vertical="center"/>
    </xf>
    <xf numFmtId="0" fontId="20" fillId="3" borderId="5" xfId="0" applyFont="1" applyFill="1" applyBorder="1" applyAlignment="1">
      <alignment horizontal="right" vertical="center"/>
    </xf>
    <xf numFmtId="0" fontId="21" fillId="9" borderId="0" xfId="0" applyFont="1" applyFill="1" applyBorder="1" applyAlignment="1">
      <alignment vertical="center"/>
    </xf>
    <xf numFmtId="0" fontId="20" fillId="9" borderId="0" xfId="0" applyFont="1" applyFill="1" applyBorder="1" applyAlignment="1">
      <alignment horizontal="right" vertical="center"/>
    </xf>
    <xf numFmtId="0" fontId="25" fillId="0" borderId="0" xfId="0" applyFont="1" applyBorder="1" applyAlignment="1">
      <alignment horizontal="left" vertical="center" wrapText="1"/>
    </xf>
    <xf numFmtId="3" fontId="25" fillId="0" borderId="0" xfId="0" applyNumberFormat="1" applyFont="1" applyBorder="1" applyAlignment="1">
      <alignment horizontal="right" vertical="center"/>
    </xf>
    <xf numFmtId="3" fontId="24" fillId="0" borderId="0" xfId="0" applyNumberFormat="1" applyFont="1" applyBorder="1" applyAlignment="1">
      <alignment vertical="center" wrapText="1"/>
    </xf>
    <xf numFmtId="3" fontId="23" fillId="0" borderId="0" xfId="0" applyNumberFormat="1" applyFont="1" applyBorder="1" applyAlignment="1">
      <alignment vertical="center"/>
    </xf>
    <xf numFmtId="10" fontId="23" fillId="0" borderId="0" xfId="45" applyNumberFormat="1" applyFont="1" applyBorder="1" applyAlignment="1">
      <alignment vertical="center"/>
    </xf>
    <xf numFmtId="0" fontId="21" fillId="0" borderId="3" xfId="0" applyFont="1" applyFill="1" applyBorder="1" applyAlignment="1">
      <alignment horizontal="right" vertical="center" wrapText="1"/>
    </xf>
    <xf numFmtId="0" fontId="21" fillId="0" borderId="0" xfId="0" applyFont="1" applyFill="1" applyAlignment="1">
      <alignment vertical="center" wrapText="1"/>
    </xf>
    <xf numFmtId="0" fontId="28" fillId="0" borderId="0" xfId="38" applyFont="1" applyFill="1" applyBorder="1" applyAlignment="1"/>
    <xf numFmtId="0" fontId="0" fillId="0" borderId="0" xfId="0" applyAlignment="1">
      <alignment wrapText="1"/>
    </xf>
    <xf numFmtId="3" fontId="0" fillId="0" borderId="0" xfId="0" applyNumberFormat="1" applyAlignment="1">
      <alignment horizontal="right" wrapText="1"/>
    </xf>
    <xf numFmtId="3" fontId="16" fillId="0" borderId="0" xfId="41" applyNumberFormat="1" applyBorder="1"/>
    <xf numFmtId="0" fontId="31" fillId="0" borderId="0" xfId="40" applyFont="1" applyFill="1" applyBorder="1" applyAlignment="1">
      <alignment horizontal="left"/>
    </xf>
    <xf numFmtId="0" fontId="0" fillId="0" borderId="0" xfId="0" applyBorder="1"/>
    <xf numFmtId="0" fontId="28" fillId="0" borderId="0" xfId="37" applyFont="1" applyFill="1" applyBorder="1" applyAlignment="1"/>
    <xf numFmtId="0" fontId="16" fillId="0" borderId="0" xfId="41" applyBorder="1"/>
    <xf numFmtId="0" fontId="28" fillId="0" borderId="0" xfId="39" applyFont="1" applyFill="1" applyBorder="1" applyAlignment="1"/>
    <xf numFmtId="3" fontId="28" fillId="0" borderId="0" xfId="39" applyNumberFormat="1" applyFont="1" applyFill="1" applyBorder="1" applyAlignment="1">
      <alignment horizontal="right"/>
    </xf>
    <xf numFmtId="3" fontId="28" fillId="0" borderId="0" xfId="39" applyNumberFormat="1" applyFont="1" applyFill="1" applyBorder="1" applyAlignment="1">
      <alignment horizontal="left"/>
    </xf>
    <xf numFmtId="3" fontId="21" fillId="0" borderId="0" xfId="0" applyNumberFormat="1" applyFont="1" applyAlignment="1">
      <alignment vertical="center"/>
    </xf>
    <xf numFmtId="10" fontId="21" fillId="0" borderId="4" xfId="45" applyNumberFormat="1" applyFont="1" applyBorder="1" applyAlignment="1">
      <alignment vertical="center"/>
    </xf>
    <xf numFmtId="0" fontId="24" fillId="0" borderId="3" xfId="0" applyFont="1" applyFill="1" applyBorder="1" applyAlignment="1">
      <alignment horizontal="right" vertical="center"/>
    </xf>
    <xf numFmtId="0" fontId="24" fillId="0" borderId="6" xfId="0" applyFont="1" applyFill="1" applyBorder="1" applyAlignment="1">
      <alignment horizontal="right" vertical="center"/>
    </xf>
    <xf numFmtId="14" fontId="24" fillId="3" borderId="5" xfId="0" applyNumberFormat="1" applyFont="1" applyFill="1" applyBorder="1" applyAlignment="1">
      <alignment vertical="center"/>
    </xf>
    <xf numFmtId="166" fontId="20" fillId="4" borderId="0" xfId="0" applyNumberFormat="1" applyFont="1" applyFill="1" applyAlignment="1">
      <alignment vertical="center"/>
    </xf>
    <xf numFmtId="10" fontId="24" fillId="0" borderId="3" xfId="45" applyNumberFormat="1" applyFont="1" applyBorder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3" fontId="24" fillId="0" borderId="3" xfId="0" applyNumberFormat="1" applyFont="1" applyFill="1" applyBorder="1" applyAlignment="1">
      <alignment horizontal="right" vertical="center"/>
    </xf>
    <xf numFmtId="166" fontId="24" fillId="0" borderId="3" xfId="0" applyNumberFormat="1" applyFont="1" applyFill="1" applyBorder="1" applyAlignment="1">
      <alignment vertical="center" wrapText="1"/>
    </xf>
    <xf numFmtId="166" fontId="24" fillId="3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1" fontId="0" fillId="0" borderId="0" xfId="0" applyNumberFormat="1"/>
    <xf numFmtId="3" fontId="25" fillId="0" borderId="4" xfId="0" applyNumberFormat="1" applyFont="1" applyBorder="1" applyAlignment="1">
      <alignment vertical="center" wrapText="1"/>
    </xf>
    <xf numFmtId="3" fontId="25" fillId="5" borderId="5" xfId="0" applyNumberFormat="1" applyFont="1" applyFill="1" applyBorder="1"/>
    <xf numFmtId="3" fontId="25" fillId="6" borderId="7" xfId="0" applyNumberFormat="1" applyFont="1" applyFill="1" applyBorder="1"/>
    <xf numFmtId="3" fontId="25" fillId="7" borderId="1" xfId="0" applyNumberFormat="1" applyFont="1" applyFill="1" applyBorder="1"/>
    <xf numFmtId="3" fontId="24" fillId="0" borderId="3" xfId="0" applyNumberFormat="1" applyFont="1" applyBorder="1" applyAlignment="1">
      <alignment horizontal="right"/>
    </xf>
    <xf numFmtId="3" fontId="26" fillId="8" borderId="1" xfId="0" applyNumberFormat="1" applyFont="1" applyFill="1" applyBorder="1"/>
    <xf numFmtId="3" fontId="25" fillId="0" borderId="4" xfId="0" applyNumberFormat="1" applyFont="1" applyFill="1" applyBorder="1" applyAlignment="1">
      <alignment vertical="center" wrapText="1"/>
    </xf>
    <xf numFmtId="4" fontId="21" fillId="0" borderId="0" xfId="0" applyNumberFormat="1" applyFont="1" applyFill="1" applyAlignment="1">
      <alignment vertical="center"/>
    </xf>
    <xf numFmtId="2" fontId="0" fillId="0" borderId="0" xfId="0" applyNumberFormat="1"/>
    <xf numFmtId="0" fontId="24" fillId="9" borderId="0" xfId="0" applyFont="1" applyFill="1" applyBorder="1" applyAlignment="1">
      <alignment vertical="center"/>
    </xf>
    <xf numFmtId="0" fontId="51" fillId="9" borderId="5" xfId="0" applyFont="1" applyFill="1" applyBorder="1" applyAlignment="1">
      <alignment vertical="center"/>
    </xf>
    <xf numFmtId="166" fontId="20" fillId="3" borderId="0" xfId="0" applyNumberFormat="1" applyFont="1" applyFill="1" applyAlignment="1">
      <alignment vertical="center"/>
    </xf>
    <xf numFmtId="3" fontId="52" fillId="0" borderId="0" xfId="0" applyNumberFormat="1" applyFont="1"/>
    <xf numFmtId="166" fontId="20" fillId="9" borderId="0" xfId="0" applyNumberFormat="1" applyFont="1" applyFill="1" applyAlignment="1">
      <alignment horizontal="left" vertical="center"/>
    </xf>
    <xf numFmtId="0" fontId="20" fillId="2" borderId="5" xfId="0" applyFont="1" applyFill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0" fillId="2" borderId="5" xfId="0" applyFont="1" applyFill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0" fillId="2" borderId="5" xfId="0" applyFont="1" applyFill="1" applyBorder="1" applyAlignment="1">
      <alignment horizontal="right" vertical="center"/>
    </xf>
    <xf numFmtId="0" fontId="20" fillId="2" borderId="5" xfId="0" applyFont="1" applyFill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0" fillId="2" borderId="5" xfId="0" applyFont="1" applyFill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0" fillId="2" borderId="5" xfId="0" applyFont="1" applyFill="1" applyBorder="1" applyAlignment="1">
      <alignment horizontal="right" vertical="center"/>
    </xf>
    <xf numFmtId="0" fontId="20" fillId="2" borderId="5" xfId="0" applyFont="1" applyFill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8" fillId="0" borderId="0" xfId="40" applyFont="1" applyFill="1" applyBorder="1" applyAlignment="1">
      <alignment horizontal="left"/>
    </xf>
    <xf numFmtId="0" fontId="20" fillId="2" borderId="5" xfId="0" applyFont="1" applyFill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0" fillId="2" borderId="5" xfId="0" applyFont="1" applyFill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0" fillId="2" borderId="5" xfId="0" applyFont="1" applyFill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0" fillId="2" borderId="5" xfId="0" applyFont="1" applyFill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0" fillId="2" borderId="5" xfId="0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166" fontId="27" fillId="0" borderId="15" xfId="0" applyNumberFormat="1" applyFont="1" applyBorder="1" applyAlignment="1">
      <alignment horizontal="center" vertical="center"/>
    </xf>
    <xf numFmtId="0" fontId="24" fillId="0" borderId="3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 indent="1"/>
    </xf>
    <xf numFmtId="0" fontId="25" fillId="0" borderId="9" xfId="0" applyFont="1" applyFill="1" applyBorder="1" applyAlignment="1">
      <alignment horizontal="left" vertical="center" wrapText="1" indent="1"/>
    </xf>
    <xf numFmtId="0" fontId="25" fillId="0" borderId="2" xfId="0" applyFont="1" applyFill="1" applyBorder="1" applyAlignment="1">
      <alignment horizontal="left" vertical="center" wrapText="1" indent="1"/>
    </xf>
    <xf numFmtId="0" fontId="25" fillId="0" borderId="16" xfId="0" applyFont="1" applyFill="1" applyBorder="1" applyAlignment="1">
      <alignment horizontal="left" vertical="center" wrapText="1" inden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0" fillId="2" borderId="5" xfId="0" applyFont="1" applyFill="1" applyBorder="1" applyAlignment="1">
      <alignment horizontal="right" vertical="center"/>
    </xf>
    <xf numFmtId="0" fontId="25" fillId="6" borderId="7" xfId="0" applyFont="1" applyFill="1" applyBorder="1" applyAlignment="1">
      <alignment horizontal="left" vertical="center"/>
    </xf>
    <xf numFmtId="0" fontId="25" fillId="6" borderId="8" xfId="0" applyFont="1" applyFill="1" applyBorder="1" applyAlignment="1">
      <alignment horizontal="left" vertical="center"/>
    </xf>
    <xf numFmtId="0" fontId="25" fillId="7" borderId="1" xfId="0" applyFont="1" applyFill="1" applyBorder="1" applyAlignment="1">
      <alignment horizontal="left" vertical="center"/>
    </xf>
    <xf numFmtId="0" fontId="25" fillId="7" borderId="9" xfId="0" applyFont="1" applyFill="1" applyBorder="1" applyAlignment="1">
      <alignment horizontal="left" vertical="center"/>
    </xf>
    <xf numFmtId="0" fontId="26" fillId="8" borderId="1" xfId="0" applyFont="1" applyFill="1" applyBorder="1" applyAlignment="1">
      <alignment horizontal="left" vertical="center"/>
    </xf>
    <xf numFmtId="0" fontId="26" fillId="8" borderId="9" xfId="0" applyFont="1" applyFill="1" applyBorder="1" applyAlignment="1">
      <alignment horizontal="left" vertical="center"/>
    </xf>
    <xf numFmtId="0" fontId="25" fillId="5" borderId="5" xfId="0" applyFont="1" applyFill="1" applyBorder="1" applyAlignment="1">
      <alignment horizontal="left" vertical="center" wrapText="1"/>
    </xf>
    <xf numFmtId="0" fontId="25" fillId="5" borderId="11" xfId="0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3" fontId="25" fillId="0" borderId="18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3" fontId="25" fillId="0" borderId="19" xfId="0" applyNumberFormat="1" applyFont="1" applyBorder="1" applyAlignment="1">
      <alignment horizontal="right" vertical="center"/>
    </xf>
    <xf numFmtId="3" fontId="25" fillId="0" borderId="1" xfId="0" applyNumberFormat="1" applyFont="1" applyBorder="1" applyAlignment="1">
      <alignment horizontal="right" vertical="center"/>
    </xf>
    <xf numFmtId="0" fontId="24" fillId="0" borderId="3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30" xfId="0" applyFont="1" applyBorder="1" applyAlignment="1">
      <alignment horizontal="left" vertical="center" wrapText="1"/>
    </xf>
    <xf numFmtId="14" fontId="24" fillId="0" borderId="30" xfId="0" applyNumberFormat="1" applyFont="1" applyBorder="1" applyAlignment="1">
      <alignment horizontal="center" vertical="center" wrapText="1"/>
    </xf>
    <xf numFmtId="14" fontId="24" fillId="0" borderId="13" xfId="0" applyNumberFormat="1" applyFont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1" fontId="25" fillId="0" borderId="20" xfId="45" applyNumberFormat="1" applyFont="1" applyBorder="1" applyAlignment="1">
      <alignment horizontal="center" vertical="center"/>
    </xf>
    <xf numFmtId="1" fontId="25" fillId="0" borderId="12" xfId="45" applyNumberFormat="1" applyFont="1" applyBorder="1" applyAlignment="1">
      <alignment horizontal="center" vertical="center"/>
    </xf>
    <xf numFmtId="0" fontId="24" fillId="0" borderId="3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14" fontId="24" fillId="0" borderId="13" xfId="0" applyNumberFormat="1" applyFont="1" applyFill="1" applyBorder="1" applyAlignment="1">
      <alignment horizontal="right" vertical="center" wrapText="1"/>
    </xf>
    <xf numFmtId="14" fontId="24" fillId="0" borderId="3" xfId="0" applyNumberFormat="1" applyFont="1" applyFill="1" applyBorder="1" applyAlignment="1">
      <alignment horizontal="right" vertical="center" wrapText="1"/>
    </xf>
    <xf numFmtId="0" fontId="25" fillId="0" borderId="12" xfId="0" applyFont="1" applyBorder="1" applyAlignment="1">
      <alignment horizontal="left" vertical="center" wrapText="1"/>
    </xf>
    <xf numFmtId="3" fontId="25" fillId="0" borderId="20" xfId="0" applyNumberFormat="1" applyFont="1" applyBorder="1" applyAlignment="1">
      <alignment horizontal="right" vertical="center"/>
    </xf>
    <xf numFmtId="3" fontId="25" fillId="0" borderId="12" xfId="0" applyNumberFormat="1" applyFont="1" applyBorder="1" applyAlignment="1">
      <alignment horizontal="right" vertical="center"/>
    </xf>
    <xf numFmtId="0" fontId="20" fillId="2" borderId="0" xfId="0" applyFont="1" applyFill="1" applyBorder="1" applyAlignment="1">
      <alignment horizontal="right" vertical="center"/>
    </xf>
  </cellXfs>
  <cellStyles count="675">
    <cellStyle name="20% — акцент1" xfId="1" builtinId="30" customBuiltin="1"/>
    <cellStyle name="20% - Акцент1 10" xfId="646"/>
    <cellStyle name="20% - Акцент1 11" xfId="660"/>
    <cellStyle name="20% - Акцент1 2" xfId="52"/>
    <cellStyle name="20% - Акцент1 2 2" xfId="98"/>
    <cellStyle name="20% - Акцент1 2 2 2" xfId="190"/>
    <cellStyle name="20% - Акцент1 2 2 2 2" xfId="540"/>
    <cellStyle name="20% - Акцент1 2 2 3" xfId="448"/>
    <cellStyle name="20% - Акцент1 2 2 4" xfId="356"/>
    <cellStyle name="20% - Акцент1 2 3" xfId="144"/>
    <cellStyle name="20% - Акцент1 2 3 2" xfId="494"/>
    <cellStyle name="20% - Акцент1 2 4" xfId="236"/>
    <cellStyle name="20% - Акцент1 2 4 2" xfId="586"/>
    <cellStyle name="20% - Акцент1 2 5" xfId="402"/>
    <cellStyle name="20% - Акцент1 2 6" xfId="310"/>
    <cellStyle name="20% - Акцент1 3" xfId="70"/>
    <cellStyle name="20% - Акцент1 3 2" xfId="116"/>
    <cellStyle name="20% - Акцент1 3 2 2" xfId="208"/>
    <cellStyle name="20% - Акцент1 3 2 2 2" xfId="558"/>
    <cellStyle name="20% - Акцент1 3 2 3" xfId="466"/>
    <cellStyle name="20% - Акцент1 3 2 4" xfId="374"/>
    <cellStyle name="20% - Акцент1 3 3" xfId="162"/>
    <cellStyle name="20% - Акцент1 3 3 2" xfId="512"/>
    <cellStyle name="20% - Акцент1 3 4" xfId="254"/>
    <cellStyle name="20% - Акцент1 3 4 2" xfId="604"/>
    <cellStyle name="20% - Акцент1 3 5" xfId="420"/>
    <cellStyle name="20% - Акцент1 3 6" xfId="328"/>
    <cellStyle name="20% - Акцент1 4" xfId="82"/>
    <cellStyle name="20% - Акцент1 4 2" xfId="174"/>
    <cellStyle name="20% - Акцент1 4 2 2" xfId="524"/>
    <cellStyle name="20% - Акцент1 4 3" xfId="268"/>
    <cellStyle name="20% - Акцент1 4 3 2" xfId="618"/>
    <cellStyle name="20% - Акцент1 4 4" xfId="432"/>
    <cellStyle name="20% - Акцент1 4 5" xfId="340"/>
    <cellStyle name="20% - Акцент1 5" xfId="128"/>
    <cellStyle name="20% - Акцент1 5 2" xfId="478"/>
    <cellStyle name="20% - Акцент1 6" xfId="220"/>
    <cellStyle name="20% - Акцент1 6 2" xfId="570"/>
    <cellStyle name="20% - Акцент1 7" xfId="282"/>
    <cellStyle name="20% - Акцент1 7 2" xfId="632"/>
    <cellStyle name="20% - Акцент1 8" xfId="386"/>
    <cellStyle name="20% - Акцент1 9" xfId="294"/>
    <cellStyle name="20% — акцент2" xfId="2" builtinId="34" customBuiltin="1"/>
    <cellStyle name="20% - Акцент2 10" xfId="648"/>
    <cellStyle name="20% - Акцент2 11" xfId="662"/>
    <cellStyle name="20% - Акцент2 2" xfId="54"/>
    <cellStyle name="20% - Акцент2 2 2" xfId="100"/>
    <cellStyle name="20% - Акцент2 2 2 2" xfId="192"/>
    <cellStyle name="20% - Акцент2 2 2 2 2" xfId="542"/>
    <cellStyle name="20% - Акцент2 2 2 3" xfId="450"/>
    <cellStyle name="20% - Акцент2 2 2 4" xfId="358"/>
    <cellStyle name="20% - Акцент2 2 3" xfId="146"/>
    <cellStyle name="20% - Акцент2 2 3 2" xfId="496"/>
    <cellStyle name="20% - Акцент2 2 4" xfId="238"/>
    <cellStyle name="20% - Акцент2 2 4 2" xfId="588"/>
    <cellStyle name="20% - Акцент2 2 5" xfId="404"/>
    <cellStyle name="20% - Акцент2 2 6" xfId="312"/>
    <cellStyle name="20% - Акцент2 3" xfId="72"/>
    <cellStyle name="20% - Акцент2 3 2" xfId="118"/>
    <cellStyle name="20% - Акцент2 3 2 2" xfId="210"/>
    <cellStyle name="20% - Акцент2 3 2 2 2" xfId="560"/>
    <cellStyle name="20% - Акцент2 3 2 3" xfId="468"/>
    <cellStyle name="20% - Акцент2 3 2 4" xfId="376"/>
    <cellStyle name="20% - Акцент2 3 3" xfId="164"/>
    <cellStyle name="20% - Акцент2 3 3 2" xfId="514"/>
    <cellStyle name="20% - Акцент2 3 4" xfId="256"/>
    <cellStyle name="20% - Акцент2 3 4 2" xfId="606"/>
    <cellStyle name="20% - Акцент2 3 5" xfId="422"/>
    <cellStyle name="20% - Акцент2 3 6" xfId="330"/>
    <cellStyle name="20% - Акцент2 4" xfId="83"/>
    <cellStyle name="20% - Акцент2 4 2" xfId="175"/>
    <cellStyle name="20% - Акцент2 4 2 2" xfId="525"/>
    <cellStyle name="20% - Акцент2 4 3" xfId="270"/>
    <cellStyle name="20% - Акцент2 4 3 2" xfId="620"/>
    <cellStyle name="20% - Акцент2 4 4" xfId="433"/>
    <cellStyle name="20% - Акцент2 4 5" xfId="341"/>
    <cellStyle name="20% - Акцент2 5" xfId="129"/>
    <cellStyle name="20% - Акцент2 5 2" xfId="479"/>
    <cellStyle name="20% - Акцент2 6" xfId="221"/>
    <cellStyle name="20% - Акцент2 6 2" xfId="571"/>
    <cellStyle name="20% - Акцент2 7" xfId="284"/>
    <cellStyle name="20% - Акцент2 7 2" xfId="634"/>
    <cellStyle name="20% - Акцент2 8" xfId="387"/>
    <cellStyle name="20% - Акцент2 9" xfId="295"/>
    <cellStyle name="20% — акцент3" xfId="3" builtinId="38" customBuiltin="1"/>
    <cellStyle name="20% - Акцент3 10" xfId="650"/>
    <cellStyle name="20% - Акцент3 11" xfId="664"/>
    <cellStyle name="20% - Акцент3 2" xfId="56"/>
    <cellStyle name="20% - Акцент3 2 2" xfId="102"/>
    <cellStyle name="20% - Акцент3 2 2 2" xfId="194"/>
    <cellStyle name="20% - Акцент3 2 2 2 2" xfId="544"/>
    <cellStyle name="20% - Акцент3 2 2 3" xfId="452"/>
    <cellStyle name="20% - Акцент3 2 2 4" xfId="360"/>
    <cellStyle name="20% - Акцент3 2 3" xfId="148"/>
    <cellStyle name="20% - Акцент3 2 3 2" xfId="498"/>
    <cellStyle name="20% - Акцент3 2 4" xfId="240"/>
    <cellStyle name="20% - Акцент3 2 4 2" xfId="590"/>
    <cellStyle name="20% - Акцент3 2 5" xfId="406"/>
    <cellStyle name="20% - Акцент3 2 6" xfId="314"/>
    <cellStyle name="20% - Акцент3 3" xfId="74"/>
    <cellStyle name="20% - Акцент3 3 2" xfId="120"/>
    <cellStyle name="20% - Акцент3 3 2 2" xfId="212"/>
    <cellStyle name="20% - Акцент3 3 2 2 2" xfId="562"/>
    <cellStyle name="20% - Акцент3 3 2 3" xfId="470"/>
    <cellStyle name="20% - Акцент3 3 2 4" xfId="378"/>
    <cellStyle name="20% - Акцент3 3 3" xfId="166"/>
    <cellStyle name="20% - Акцент3 3 3 2" xfId="516"/>
    <cellStyle name="20% - Акцент3 3 4" xfId="258"/>
    <cellStyle name="20% - Акцент3 3 4 2" xfId="608"/>
    <cellStyle name="20% - Акцент3 3 5" xfId="424"/>
    <cellStyle name="20% - Акцент3 3 6" xfId="332"/>
    <cellStyle name="20% - Акцент3 4" xfId="84"/>
    <cellStyle name="20% - Акцент3 4 2" xfId="176"/>
    <cellStyle name="20% - Акцент3 4 2 2" xfId="526"/>
    <cellStyle name="20% - Акцент3 4 3" xfId="272"/>
    <cellStyle name="20% - Акцент3 4 3 2" xfId="622"/>
    <cellStyle name="20% - Акцент3 4 4" xfId="434"/>
    <cellStyle name="20% - Акцент3 4 5" xfId="342"/>
    <cellStyle name="20% - Акцент3 5" xfId="130"/>
    <cellStyle name="20% - Акцент3 5 2" xfId="480"/>
    <cellStyle name="20% - Акцент3 6" xfId="222"/>
    <cellStyle name="20% - Акцент3 6 2" xfId="572"/>
    <cellStyle name="20% - Акцент3 7" xfId="286"/>
    <cellStyle name="20% - Акцент3 7 2" xfId="636"/>
    <cellStyle name="20% - Акцент3 8" xfId="388"/>
    <cellStyle name="20% - Акцент3 9" xfId="296"/>
    <cellStyle name="20% — акцент4" xfId="4" builtinId="42" customBuiltin="1"/>
    <cellStyle name="20% - Акцент4 10" xfId="652"/>
    <cellStyle name="20% - Акцент4 11" xfId="666"/>
    <cellStyle name="20% - Акцент4 2" xfId="58"/>
    <cellStyle name="20% - Акцент4 2 2" xfId="104"/>
    <cellStyle name="20% - Акцент4 2 2 2" xfId="196"/>
    <cellStyle name="20% - Акцент4 2 2 2 2" xfId="546"/>
    <cellStyle name="20% - Акцент4 2 2 3" xfId="454"/>
    <cellStyle name="20% - Акцент4 2 2 4" xfId="362"/>
    <cellStyle name="20% - Акцент4 2 3" xfId="150"/>
    <cellStyle name="20% - Акцент4 2 3 2" xfId="500"/>
    <cellStyle name="20% - Акцент4 2 4" xfId="242"/>
    <cellStyle name="20% - Акцент4 2 4 2" xfId="592"/>
    <cellStyle name="20% - Акцент4 2 5" xfId="408"/>
    <cellStyle name="20% - Акцент4 2 6" xfId="316"/>
    <cellStyle name="20% - Акцент4 3" xfId="76"/>
    <cellStyle name="20% - Акцент4 3 2" xfId="122"/>
    <cellStyle name="20% - Акцент4 3 2 2" xfId="214"/>
    <cellStyle name="20% - Акцент4 3 2 2 2" xfId="564"/>
    <cellStyle name="20% - Акцент4 3 2 3" xfId="472"/>
    <cellStyle name="20% - Акцент4 3 2 4" xfId="380"/>
    <cellStyle name="20% - Акцент4 3 3" xfId="168"/>
    <cellStyle name="20% - Акцент4 3 3 2" xfId="518"/>
    <cellStyle name="20% - Акцент4 3 4" xfId="260"/>
    <cellStyle name="20% - Акцент4 3 4 2" xfId="610"/>
    <cellStyle name="20% - Акцент4 3 5" xfId="426"/>
    <cellStyle name="20% - Акцент4 3 6" xfId="334"/>
    <cellStyle name="20% - Акцент4 4" xfId="85"/>
    <cellStyle name="20% - Акцент4 4 2" xfId="177"/>
    <cellStyle name="20% - Акцент4 4 2 2" xfId="527"/>
    <cellStyle name="20% - Акцент4 4 3" xfId="274"/>
    <cellStyle name="20% - Акцент4 4 3 2" xfId="624"/>
    <cellStyle name="20% - Акцент4 4 4" xfId="435"/>
    <cellStyle name="20% - Акцент4 4 5" xfId="343"/>
    <cellStyle name="20% - Акцент4 5" xfId="131"/>
    <cellStyle name="20% - Акцент4 5 2" xfId="481"/>
    <cellStyle name="20% - Акцент4 6" xfId="223"/>
    <cellStyle name="20% - Акцент4 6 2" xfId="573"/>
    <cellStyle name="20% - Акцент4 7" xfId="288"/>
    <cellStyle name="20% - Акцент4 7 2" xfId="638"/>
    <cellStyle name="20% - Акцент4 8" xfId="389"/>
    <cellStyle name="20% - Акцент4 9" xfId="297"/>
    <cellStyle name="20% — акцент5" xfId="5" builtinId="46" customBuiltin="1"/>
    <cellStyle name="20% - Акцент5 10" xfId="654"/>
    <cellStyle name="20% - Акцент5 11" xfId="668"/>
    <cellStyle name="20% - Акцент5 2" xfId="60"/>
    <cellStyle name="20% - Акцент5 2 2" xfId="106"/>
    <cellStyle name="20% - Акцент5 2 2 2" xfId="198"/>
    <cellStyle name="20% - Акцент5 2 2 2 2" xfId="548"/>
    <cellStyle name="20% - Акцент5 2 2 3" xfId="456"/>
    <cellStyle name="20% - Акцент5 2 2 4" xfId="364"/>
    <cellStyle name="20% - Акцент5 2 3" xfId="152"/>
    <cellStyle name="20% - Акцент5 2 3 2" xfId="502"/>
    <cellStyle name="20% - Акцент5 2 4" xfId="244"/>
    <cellStyle name="20% - Акцент5 2 4 2" xfId="594"/>
    <cellStyle name="20% - Акцент5 2 5" xfId="410"/>
    <cellStyle name="20% - Акцент5 2 6" xfId="318"/>
    <cellStyle name="20% - Акцент5 3" xfId="78"/>
    <cellStyle name="20% - Акцент5 3 2" xfId="124"/>
    <cellStyle name="20% - Акцент5 3 2 2" xfId="216"/>
    <cellStyle name="20% - Акцент5 3 2 2 2" xfId="566"/>
    <cellStyle name="20% - Акцент5 3 2 3" xfId="474"/>
    <cellStyle name="20% - Акцент5 3 2 4" xfId="382"/>
    <cellStyle name="20% - Акцент5 3 3" xfId="170"/>
    <cellStyle name="20% - Акцент5 3 3 2" xfId="520"/>
    <cellStyle name="20% - Акцент5 3 4" xfId="262"/>
    <cellStyle name="20% - Акцент5 3 4 2" xfId="612"/>
    <cellStyle name="20% - Акцент5 3 5" xfId="428"/>
    <cellStyle name="20% - Акцент5 3 6" xfId="336"/>
    <cellStyle name="20% - Акцент5 4" xfId="86"/>
    <cellStyle name="20% - Акцент5 4 2" xfId="178"/>
    <cellStyle name="20% - Акцент5 4 2 2" xfId="528"/>
    <cellStyle name="20% - Акцент5 4 3" xfId="276"/>
    <cellStyle name="20% - Акцент5 4 3 2" xfId="626"/>
    <cellStyle name="20% - Акцент5 4 4" xfId="436"/>
    <cellStyle name="20% - Акцент5 4 5" xfId="344"/>
    <cellStyle name="20% - Акцент5 5" xfId="132"/>
    <cellStyle name="20% - Акцент5 5 2" xfId="482"/>
    <cellStyle name="20% - Акцент5 6" xfId="224"/>
    <cellStyle name="20% - Акцент5 6 2" xfId="574"/>
    <cellStyle name="20% - Акцент5 7" xfId="290"/>
    <cellStyle name="20% - Акцент5 7 2" xfId="640"/>
    <cellStyle name="20% - Акцент5 8" xfId="390"/>
    <cellStyle name="20% - Акцент5 9" xfId="298"/>
    <cellStyle name="20% — акцент6" xfId="6" builtinId="50" customBuiltin="1"/>
    <cellStyle name="20% - Акцент6 10" xfId="656"/>
    <cellStyle name="20% - Акцент6 11" xfId="670"/>
    <cellStyle name="20% - Акцент6 2" xfId="62"/>
    <cellStyle name="20% - Акцент6 2 2" xfId="108"/>
    <cellStyle name="20% - Акцент6 2 2 2" xfId="200"/>
    <cellStyle name="20% - Акцент6 2 2 2 2" xfId="550"/>
    <cellStyle name="20% - Акцент6 2 2 3" xfId="458"/>
    <cellStyle name="20% - Акцент6 2 2 4" xfId="366"/>
    <cellStyle name="20% - Акцент6 2 3" xfId="154"/>
    <cellStyle name="20% - Акцент6 2 3 2" xfId="504"/>
    <cellStyle name="20% - Акцент6 2 4" xfId="246"/>
    <cellStyle name="20% - Акцент6 2 4 2" xfId="596"/>
    <cellStyle name="20% - Акцент6 2 5" xfId="412"/>
    <cellStyle name="20% - Акцент6 2 6" xfId="320"/>
    <cellStyle name="20% - Акцент6 3" xfId="80"/>
    <cellStyle name="20% - Акцент6 3 2" xfId="126"/>
    <cellStyle name="20% - Акцент6 3 2 2" xfId="218"/>
    <cellStyle name="20% - Акцент6 3 2 2 2" xfId="568"/>
    <cellStyle name="20% - Акцент6 3 2 3" xfId="476"/>
    <cellStyle name="20% - Акцент6 3 2 4" xfId="384"/>
    <cellStyle name="20% - Акцент6 3 3" xfId="172"/>
    <cellStyle name="20% - Акцент6 3 3 2" xfId="522"/>
    <cellStyle name="20% - Акцент6 3 4" xfId="264"/>
    <cellStyle name="20% - Акцент6 3 4 2" xfId="614"/>
    <cellStyle name="20% - Акцент6 3 5" xfId="430"/>
    <cellStyle name="20% - Акцент6 3 6" xfId="338"/>
    <cellStyle name="20% - Акцент6 4" xfId="87"/>
    <cellStyle name="20% - Акцент6 4 2" xfId="179"/>
    <cellStyle name="20% - Акцент6 4 2 2" xfId="529"/>
    <cellStyle name="20% - Акцент6 4 3" xfId="278"/>
    <cellStyle name="20% - Акцент6 4 3 2" xfId="628"/>
    <cellStyle name="20% - Акцент6 4 4" xfId="437"/>
    <cellStyle name="20% - Акцент6 4 5" xfId="345"/>
    <cellStyle name="20% - Акцент6 5" xfId="133"/>
    <cellStyle name="20% - Акцент6 5 2" xfId="483"/>
    <cellStyle name="20% - Акцент6 6" xfId="225"/>
    <cellStyle name="20% - Акцент6 6 2" xfId="575"/>
    <cellStyle name="20% - Акцент6 7" xfId="292"/>
    <cellStyle name="20% - Акцент6 7 2" xfId="642"/>
    <cellStyle name="20% - Акцент6 8" xfId="391"/>
    <cellStyle name="20% - Акцент6 9" xfId="299"/>
    <cellStyle name="40% — акцент1" xfId="7" builtinId="31" customBuiltin="1"/>
    <cellStyle name="40% - Акцент1 10" xfId="647"/>
    <cellStyle name="40% - Акцент1 11" xfId="661"/>
    <cellStyle name="40% - Акцент1 2" xfId="53"/>
    <cellStyle name="40% - Акцент1 2 2" xfId="99"/>
    <cellStyle name="40% - Акцент1 2 2 2" xfId="191"/>
    <cellStyle name="40% - Акцент1 2 2 2 2" xfId="541"/>
    <cellStyle name="40% - Акцент1 2 2 3" xfId="449"/>
    <cellStyle name="40% - Акцент1 2 2 4" xfId="357"/>
    <cellStyle name="40% - Акцент1 2 3" xfId="145"/>
    <cellStyle name="40% - Акцент1 2 3 2" xfId="495"/>
    <cellStyle name="40% - Акцент1 2 4" xfId="237"/>
    <cellStyle name="40% - Акцент1 2 4 2" xfId="587"/>
    <cellStyle name="40% - Акцент1 2 5" xfId="403"/>
    <cellStyle name="40% - Акцент1 2 6" xfId="311"/>
    <cellStyle name="40% - Акцент1 3" xfId="71"/>
    <cellStyle name="40% - Акцент1 3 2" xfId="117"/>
    <cellStyle name="40% - Акцент1 3 2 2" xfId="209"/>
    <cellStyle name="40% - Акцент1 3 2 2 2" xfId="559"/>
    <cellStyle name="40% - Акцент1 3 2 3" xfId="467"/>
    <cellStyle name="40% - Акцент1 3 2 4" xfId="375"/>
    <cellStyle name="40% - Акцент1 3 3" xfId="163"/>
    <cellStyle name="40% - Акцент1 3 3 2" xfId="513"/>
    <cellStyle name="40% - Акцент1 3 4" xfId="255"/>
    <cellStyle name="40% - Акцент1 3 4 2" xfId="605"/>
    <cellStyle name="40% - Акцент1 3 5" xfId="421"/>
    <cellStyle name="40% - Акцент1 3 6" xfId="329"/>
    <cellStyle name="40% - Акцент1 4" xfId="88"/>
    <cellStyle name="40% - Акцент1 4 2" xfId="180"/>
    <cellStyle name="40% - Акцент1 4 2 2" xfId="530"/>
    <cellStyle name="40% - Акцент1 4 3" xfId="269"/>
    <cellStyle name="40% - Акцент1 4 3 2" xfId="619"/>
    <cellStyle name="40% - Акцент1 4 4" xfId="438"/>
    <cellStyle name="40% - Акцент1 4 5" xfId="346"/>
    <cellStyle name="40% - Акцент1 5" xfId="134"/>
    <cellStyle name="40% - Акцент1 5 2" xfId="484"/>
    <cellStyle name="40% - Акцент1 6" xfId="226"/>
    <cellStyle name="40% - Акцент1 6 2" xfId="576"/>
    <cellStyle name="40% - Акцент1 7" xfId="283"/>
    <cellStyle name="40% - Акцент1 7 2" xfId="633"/>
    <cellStyle name="40% - Акцент1 8" xfId="392"/>
    <cellStyle name="40% - Акцент1 9" xfId="300"/>
    <cellStyle name="40% — акцент2" xfId="8" builtinId="35" customBuiltin="1"/>
    <cellStyle name="40% - Акцент2 10" xfId="649"/>
    <cellStyle name="40% - Акцент2 11" xfId="663"/>
    <cellStyle name="40% - Акцент2 2" xfId="55"/>
    <cellStyle name="40% - Акцент2 2 2" xfId="101"/>
    <cellStyle name="40% - Акцент2 2 2 2" xfId="193"/>
    <cellStyle name="40% - Акцент2 2 2 2 2" xfId="543"/>
    <cellStyle name="40% - Акцент2 2 2 3" xfId="451"/>
    <cellStyle name="40% - Акцент2 2 2 4" xfId="359"/>
    <cellStyle name="40% - Акцент2 2 3" xfId="147"/>
    <cellStyle name="40% - Акцент2 2 3 2" xfId="497"/>
    <cellStyle name="40% - Акцент2 2 4" xfId="239"/>
    <cellStyle name="40% - Акцент2 2 4 2" xfId="589"/>
    <cellStyle name="40% - Акцент2 2 5" xfId="405"/>
    <cellStyle name="40% - Акцент2 2 6" xfId="313"/>
    <cellStyle name="40% - Акцент2 3" xfId="73"/>
    <cellStyle name="40% - Акцент2 3 2" xfId="119"/>
    <cellStyle name="40% - Акцент2 3 2 2" xfId="211"/>
    <cellStyle name="40% - Акцент2 3 2 2 2" xfId="561"/>
    <cellStyle name="40% - Акцент2 3 2 3" xfId="469"/>
    <cellStyle name="40% - Акцент2 3 2 4" xfId="377"/>
    <cellStyle name="40% - Акцент2 3 3" xfId="165"/>
    <cellStyle name="40% - Акцент2 3 3 2" xfId="515"/>
    <cellStyle name="40% - Акцент2 3 4" xfId="257"/>
    <cellStyle name="40% - Акцент2 3 4 2" xfId="607"/>
    <cellStyle name="40% - Акцент2 3 5" xfId="423"/>
    <cellStyle name="40% - Акцент2 3 6" xfId="331"/>
    <cellStyle name="40% - Акцент2 4" xfId="89"/>
    <cellStyle name="40% - Акцент2 4 2" xfId="181"/>
    <cellStyle name="40% - Акцент2 4 2 2" xfId="531"/>
    <cellStyle name="40% - Акцент2 4 3" xfId="271"/>
    <cellStyle name="40% - Акцент2 4 3 2" xfId="621"/>
    <cellStyle name="40% - Акцент2 4 4" xfId="439"/>
    <cellStyle name="40% - Акцент2 4 5" xfId="347"/>
    <cellStyle name="40% - Акцент2 5" xfId="135"/>
    <cellStyle name="40% - Акцент2 5 2" xfId="485"/>
    <cellStyle name="40% - Акцент2 6" xfId="227"/>
    <cellStyle name="40% - Акцент2 6 2" xfId="577"/>
    <cellStyle name="40% - Акцент2 7" xfId="285"/>
    <cellStyle name="40% - Акцент2 7 2" xfId="635"/>
    <cellStyle name="40% - Акцент2 8" xfId="393"/>
    <cellStyle name="40% - Акцент2 9" xfId="301"/>
    <cellStyle name="40% — акцент3" xfId="9" builtinId="39" customBuiltin="1"/>
    <cellStyle name="40% - Акцент3 10" xfId="651"/>
    <cellStyle name="40% - Акцент3 11" xfId="665"/>
    <cellStyle name="40% - Акцент3 2" xfId="57"/>
    <cellStyle name="40% - Акцент3 2 2" xfId="103"/>
    <cellStyle name="40% - Акцент3 2 2 2" xfId="195"/>
    <cellStyle name="40% - Акцент3 2 2 2 2" xfId="545"/>
    <cellStyle name="40% - Акцент3 2 2 3" xfId="453"/>
    <cellStyle name="40% - Акцент3 2 2 4" xfId="361"/>
    <cellStyle name="40% - Акцент3 2 3" xfId="149"/>
    <cellStyle name="40% - Акцент3 2 3 2" xfId="499"/>
    <cellStyle name="40% - Акцент3 2 4" xfId="241"/>
    <cellStyle name="40% - Акцент3 2 4 2" xfId="591"/>
    <cellStyle name="40% - Акцент3 2 5" xfId="407"/>
    <cellStyle name="40% - Акцент3 2 6" xfId="315"/>
    <cellStyle name="40% - Акцент3 3" xfId="75"/>
    <cellStyle name="40% - Акцент3 3 2" xfId="121"/>
    <cellStyle name="40% - Акцент3 3 2 2" xfId="213"/>
    <cellStyle name="40% - Акцент3 3 2 2 2" xfId="563"/>
    <cellStyle name="40% - Акцент3 3 2 3" xfId="471"/>
    <cellStyle name="40% - Акцент3 3 2 4" xfId="379"/>
    <cellStyle name="40% - Акцент3 3 3" xfId="167"/>
    <cellStyle name="40% - Акцент3 3 3 2" xfId="517"/>
    <cellStyle name="40% - Акцент3 3 4" xfId="259"/>
    <cellStyle name="40% - Акцент3 3 4 2" xfId="609"/>
    <cellStyle name="40% - Акцент3 3 5" xfId="425"/>
    <cellStyle name="40% - Акцент3 3 6" xfId="333"/>
    <cellStyle name="40% - Акцент3 4" xfId="90"/>
    <cellStyle name="40% - Акцент3 4 2" xfId="182"/>
    <cellStyle name="40% - Акцент3 4 2 2" xfId="532"/>
    <cellStyle name="40% - Акцент3 4 3" xfId="273"/>
    <cellStyle name="40% - Акцент3 4 3 2" xfId="623"/>
    <cellStyle name="40% - Акцент3 4 4" xfId="440"/>
    <cellStyle name="40% - Акцент3 4 5" xfId="348"/>
    <cellStyle name="40% - Акцент3 5" xfId="136"/>
    <cellStyle name="40% - Акцент3 5 2" xfId="486"/>
    <cellStyle name="40% - Акцент3 6" xfId="228"/>
    <cellStyle name="40% - Акцент3 6 2" xfId="578"/>
    <cellStyle name="40% - Акцент3 7" xfId="287"/>
    <cellStyle name="40% - Акцент3 7 2" xfId="637"/>
    <cellStyle name="40% - Акцент3 8" xfId="394"/>
    <cellStyle name="40% - Акцент3 9" xfId="302"/>
    <cellStyle name="40% — акцент4" xfId="10" builtinId="43" customBuiltin="1"/>
    <cellStyle name="40% - Акцент4 10" xfId="653"/>
    <cellStyle name="40% - Акцент4 11" xfId="667"/>
    <cellStyle name="40% - Акцент4 2" xfId="59"/>
    <cellStyle name="40% - Акцент4 2 2" xfId="105"/>
    <cellStyle name="40% - Акцент4 2 2 2" xfId="197"/>
    <cellStyle name="40% - Акцент4 2 2 2 2" xfId="547"/>
    <cellStyle name="40% - Акцент4 2 2 3" xfId="455"/>
    <cellStyle name="40% - Акцент4 2 2 4" xfId="363"/>
    <cellStyle name="40% - Акцент4 2 3" xfId="151"/>
    <cellStyle name="40% - Акцент4 2 3 2" xfId="501"/>
    <cellStyle name="40% - Акцент4 2 4" xfId="243"/>
    <cellStyle name="40% - Акцент4 2 4 2" xfId="593"/>
    <cellStyle name="40% - Акцент4 2 5" xfId="409"/>
    <cellStyle name="40% - Акцент4 2 6" xfId="317"/>
    <cellStyle name="40% - Акцент4 3" xfId="77"/>
    <cellStyle name="40% - Акцент4 3 2" xfId="123"/>
    <cellStyle name="40% - Акцент4 3 2 2" xfId="215"/>
    <cellStyle name="40% - Акцент4 3 2 2 2" xfId="565"/>
    <cellStyle name="40% - Акцент4 3 2 3" xfId="473"/>
    <cellStyle name="40% - Акцент4 3 2 4" xfId="381"/>
    <cellStyle name="40% - Акцент4 3 3" xfId="169"/>
    <cellStyle name="40% - Акцент4 3 3 2" xfId="519"/>
    <cellStyle name="40% - Акцент4 3 4" xfId="261"/>
    <cellStyle name="40% - Акцент4 3 4 2" xfId="611"/>
    <cellStyle name="40% - Акцент4 3 5" xfId="427"/>
    <cellStyle name="40% - Акцент4 3 6" xfId="335"/>
    <cellStyle name="40% - Акцент4 4" xfId="91"/>
    <cellStyle name="40% - Акцент4 4 2" xfId="183"/>
    <cellStyle name="40% - Акцент4 4 2 2" xfId="533"/>
    <cellStyle name="40% - Акцент4 4 3" xfId="275"/>
    <cellStyle name="40% - Акцент4 4 3 2" xfId="625"/>
    <cellStyle name="40% - Акцент4 4 4" xfId="441"/>
    <cellStyle name="40% - Акцент4 4 5" xfId="349"/>
    <cellStyle name="40% - Акцент4 5" xfId="137"/>
    <cellStyle name="40% - Акцент4 5 2" xfId="487"/>
    <cellStyle name="40% - Акцент4 6" xfId="229"/>
    <cellStyle name="40% - Акцент4 6 2" xfId="579"/>
    <cellStyle name="40% - Акцент4 7" xfId="289"/>
    <cellStyle name="40% - Акцент4 7 2" xfId="639"/>
    <cellStyle name="40% - Акцент4 8" xfId="395"/>
    <cellStyle name="40% - Акцент4 9" xfId="303"/>
    <cellStyle name="40% — акцент5" xfId="11" builtinId="47" customBuiltin="1"/>
    <cellStyle name="40% - Акцент5 10" xfId="655"/>
    <cellStyle name="40% - Акцент5 11" xfId="669"/>
    <cellStyle name="40% - Акцент5 2" xfId="61"/>
    <cellStyle name="40% - Акцент5 2 2" xfId="107"/>
    <cellStyle name="40% - Акцент5 2 2 2" xfId="199"/>
    <cellStyle name="40% - Акцент5 2 2 2 2" xfId="549"/>
    <cellStyle name="40% - Акцент5 2 2 3" xfId="457"/>
    <cellStyle name="40% - Акцент5 2 2 4" xfId="365"/>
    <cellStyle name="40% - Акцент5 2 3" xfId="153"/>
    <cellStyle name="40% - Акцент5 2 3 2" xfId="503"/>
    <cellStyle name="40% - Акцент5 2 4" xfId="245"/>
    <cellStyle name="40% - Акцент5 2 4 2" xfId="595"/>
    <cellStyle name="40% - Акцент5 2 5" xfId="411"/>
    <cellStyle name="40% - Акцент5 2 6" xfId="319"/>
    <cellStyle name="40% - Акцент5 3" xfId="79"/>
    <cellStyle name="40% - Акцент5 3 2" xfId="125"/>
    <cellStyle name="40% - Акцент5 3 2 2" xfId="217"/>
    <cellStyle name="40% - Акцент5 3 2 2 2" xfId="567"/>
    <cellStyle name="40% - Акцент5 3 2 3" xfId="475"/>
    <cellStyle name="40% - Акцент5 3 2 4" xfId="383"/>
    <cellStyle name="40% - Акцент5 3 3" xfId="171"/>
    <cellStyle name="40% - Акцент5 3 3 2" xfId="521"/>
    <cellStyle name="40% - Акцент5 3 4" xfId="263"/>
    <cellStyle name="40% - Акцент5 3 4 2" xfId="613"/>
    <cellStyle name="40% - Акцент5 3 5" xfId="429"/>
    <cellStyle name="40% - Акцент5 3 6" xfId="337"/>
    <cellStyle name="40% - Акцент5 4" xfId="92"/>
    <cellStyle name="40% - Акцент5 4 2" xfId="184"/>
    <cellStyle name="40% - Акцент5 4 2 2" xfId="534"/>
    <cellStyle name="40% - Акцент5 4 3" xfId="277"/>
    <cellStyle name="40% - Акцент5 4 3 2" xfId="627"/>
    <cellStyle name="40% - Акцент5 4 4" xfId="442"/>
    <cellStyle name="40% - Акцент5 4 5" xfId="350"/>
    <cellStyle name="40% - Акцент5 5" xfId="138"/>
    <cellStyle name="40% - Акцент5 5 2" xfId="488"/>
    <cellStyle name="40% - Акцент5 6" xfId="230"/>
    <cellStyle name="40% - Акцент5 6 2" xfId="580"/>
    <cellStyle name="40% - Акцент5 7" xfId="291"/>
    <cellStyle name="40% - Акцент5 7 2" xfId="641"/>
    <cellStyle name="40% - Акцент5 8" xfId="396"/>
    <cellStyle name="40% - Акцент5 9" xfId="304"/>
    <cellStyle name="40% — акцент6" xfId="12" builtinId="51" customBuiltin="1"/>
    <cellStyle name="40% - Акцент6 10" xfId="657"/>
    <cellStyle name="40% - Акцент6 11" xfId="671"/>
    <cellStyle name="40% - Акцент6 2" xfId="63"/>
    <cellStyle name="40% - Акцент6 2 2" xfId="109"/>
    <cellStyle name="40% - Акцент6 2 2 2" xfId="201"/>
    <cellStyle name="40% - Акцент6 2 2 2 2" xfId="551"/>
    <cellStyle name="40% - Акцент6 2 2 3" xfId="459"/>
    <cellStyle name="40% - Акцент6 2 2 4" xfId="367"/>
    <cellStyle name="40% - Акцент6 2 3" xfId="155"/>
    <cellStyle name="40% - Акцент6 2 3 2" xfId="505"/>
    <cellStyle name="40% - Акцент6 2 4" xfId="247"/>
    <cellStyle name="40% - Акцент6 2 4 2" xfId="597"/>
    <cellStyle name="40% - Акцент6 2 5" xfId="413"/>
    <cellStyle name="40% - Акцент6 2 6" xfId="321"/>
    <cellStyle name="40% - Акцент6 3" xfId="81"/>
    <cellStyle name="40% - Акцент6 3 2" xfId="127"/>
    <cellStyle name="40% - Акцент6 3 2 2" xfId="219"/>
    <cellStyle name="40% - Акцент6 3 2 2 2" xfId="569"/>
    <cellStyle name="40% - Акцент6 3 2 3" xfId="477"/>
    <cellStyle name="40% - Акцент6 3 2 4" xfId="385"/>
    <cellStyle name="40% - Акцент6 3 3" xfId="173"/>
    <cellStyle name="40% - Акцент6 3 3 2" xfId="523"/>
    <cellStyle name="40% - Акцент6 3 4" xfId="265"/>
    <cellStyle name="40% - Акцент6 3 4 2" xfId="615"/>
    <cellStyle name="40% - Акцент6 3 5" xfId="431"/>
    <cellStyle name="40% - Акцент6 3 6" xfId="339"/>
    <cellStyle name="40% - Акцент6 4" xfId="93"/>
    <cellStyle name="40% - Акцент6 4 2" xfId="185"/>
    <cellStyle name="40% - Акцент6 4 2 2" xfId="535"/>
    <cellStyle name="40% - Акцент6 4 3" xfId="279"/>
    <cellStyle name="40% - Акцент6 4 3 2" xfId="629"/>
    <cellStyle name="40% - Акцент6 4 4" xfId="443"/>
    <cellStyle name="40% - Акцент6 4 5" xfId="351"/>
    <cellStyle name="40% - Акцент6 5" xfId="139"/>
    <cellStyle name="40% - Акцент6 5 2" xfId="489"/>
    <cellStyle name="40% - Акцент6 6" xfId="231"/>
    <cellStyle name="40% - Акцент6 6 2" xfId="581"/>
    <cellStyle name="40% - Акцент6 7" xfId="293"/>
    <cellStyle name="40% - Акцент6 7 2" xfId="643"/>
    <cellStyle name="40% - Акцент6 8" xfId="397"/>
    <cellStyle name="40% - Акцент6 9" xfId="305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" xfId="280"/>
    <cellStyle name="Обычный 10 2" xfId="630"/>
    <cellStyle name="Обычный 11" xfId="644"/>
    <cellStyle name="Обычный 12" xfId="658"/>
    <cellStyle name="Обычный 13" xfId="672"/>
    <cellStyle name="Обычный 14" xfId="673"/>
    <cellStyle name="Обычный 15" xfId="674"/>
    <cellStyle name="Обычный 2" xfId="36"/>
    <cellStyle name="Обычный 2 2" xfId="94"/>
    <cellStyle name="Обычный 2 2 2" xfId="186"/>
    <cellStyle name="Обычный 2 2 2 2" xfId="536"/>
    <cellStyle name="Обычный 2 2 3" xfId="444"/>
    <cellStyle name="Обычный 2 2 4" xfId="352"/>
    <cellStyle name="Обычный 2 3" xfId="140"/>
    <cellStyle name="Обычный 2 3 2" xfId="490"/>
    <cellStyle name="Обычный 2 4" xfId="232"/>
    <cellStyle name="Обычный 2 4 2" xfId="582"/>
    <cellStyle name="Обычный 2 5" xfId="398"/>
    <cellStyle name="Обычный 2 6" xfId="306"/>
    <cellStyle name="Обычный 3" xfId="50"/>
    <cellStyle name="Обычный 3 2" xfId="96"/>
    <cellStyle name="Обычный 3 2 2" xfId="188"/>
    <cellStyle name="Обычный 3 2 2 2" xfId="538"/>
    <cellStyle name="Обычный 3 2 3" xfId="446"/>
    <cellStyle name="Обычный 3 2 4" xfId="354"/>
    <cellStyle name="Обычный 3 3" xfId="142"/>
    <cellStyle name="Обычный 3 3 2" xfId="492"/>
    <cellStyle name="Обычный 3 4" xfId="234"/>
    <cellStyle name="Обычный 3 4 2" xfId="584"/>
    <cellStyle name="Обычный 3 5" xfId="400"/>
    <cellStyle name="Обычный 3 6" xfId="308"/>
    <cellStyle name="Обычный 4" xfId="64"/>
    <cellStyle name="Обычный 4 2" xfId="110"/>
    <cellStyle name="Обычный 4 2 2" xfId="202"/>
    <cellStyle name="Обычный 4 2 2 2" xfId="552"/>
    <cellStyle name="Обычный 4 2 3" xfId="460"/>
    <cellStyle name="Обычный 4 2 4" xfId="368"/>
    <cellStyle name="Обычный 4 3" xfId="156"/>
    <cellStyle name="Обычный 4 3 2" xfId="506"/>
    <cellStyle name="Обычный 4 4" xfId="248"/>
    <cellStyle name="Обычный 4 4 2" xfId="598"/>
    <cellStyle name="Обычный 4 5" xfId="414"/>
    <cellStyle name="Обычный 4 6" xfId="322"/>
    <cellStyle name="Обычный 5" xfId="65"/>
    <cellStyle name="Обычный 5 2" xfId="111"/>
    <cellStyle name="Обычный 5 2 2" xfId="203"/>
    <cellStyle name="Обычный 5 2 2 2" xfId="553"/>
    <cellStyle name="Обычный 5 2 3" xfId="461"/>
    <cellStyle name="Обычный 5 2 4" xfId="369"/>
    <cellStyle name="Обычный 5 3" xfId="157"/>
    <cellStyle name="Обычный 5 3 2" xfId="507"/>
    <cellStyle name="Обычный 5 4" xfId="249"/>
    <cellStyle name="Обычный 5 4 2" xfId="599"/>
    <cellStyle name="Обычный 5 5" xfId="415"/>
    <cellStyle name="Обычный 5 6" xfId="323"/>
    <cellStyle name="Обычный 6" xfId="66"/>
    <cellStyle name="Обычный 6 2" xfId="112"/>
    <cellStyle name="Обычный 6 2 2" xfId="204"/>
    <cellStyle name="Обычный 6 2 2 2" xfId="554"/>
    <cellStyle name="Обычный 6 2 3" xfId="462"/>
    <cellStyle name="Обычный 6 2 4" xfId="370"/>
    <cellStyle name="Обычный 6 3" xfId="158"/>
    <cellStyle name="Обычный 6 3 2" xfId="508"/>
    <cellStyle name="Обычный 6 4" xfId="250"/>
    <cellStyle name="Обычный 6 4 2" xfId="600"/>
    <cellStyle name="Обычный 6 5" xfId="416"/>
    <cellStyle name="Обычный 6 6" xfId="324"/>
    <cellStyle name="Обычный 7" xfId="67"/>
    <cellStyle name="Обычный 7 2" xfId="113"/>
    <cellStyle name="Обычный 7 2 2" xfId="205"/>
    <cellStyle name="Обычный 7 2 2 2" xfId="555"/>
    <cellStyle name="Обычный 7 2 3" xfId="463"/>
    <cellStyle name="Обычный 7 2 4" xfId="371"/>
    <cellStyle name="Обычный 7 3" xfId="159"/>
    <cellStyle name="Обычный 7 3 2" xfId="509"/>
    <cellStyle name="Обычный 7 4" xfId="251"/>
    <cellStyle name="Обычный 7 4 2" xfId="601"/>
    <cellStyle name="Обычный 7 5" xfId="417"/>
    <cellStyle name="Обычный 7 6" xfId="325"/>
    <cellStyle name="Обычный 8" xfId="68"/>
    <cellStyle name="Обычный 8 2" xfId="114"/>
    <cellStyle name="Обычный 8 2 2" xfId="206"/>
    <cellStyle name="Обычный 8 2 2 2" xfId="556"/>
    <cellStyle name="Обычный 8 2 3" xfId="464"/>
    <cellStyle name="Обычный 8 2 4" xfId="372"/>
    <cellStyle name="Обычный 8 3" xfId="160"/>
    <cellStyle name="Обычный 8 3 2" xfId="510"/>
    <cellStyle name="Обычный 8 4" xfId="252"/>
    <cellStyle name="Обычный 8 4 2" xfId="602"/>
    <cellStyle name="Обычный 8 5" xfId="418"/>
    <cellStyle name="Обычный 8 6" xfId="326"/>
    <cellStyle name="Обычный 9" xfId="266"/>
    <cellStyle name="Обычный 9 2" xfId="616"/>
    <cellStyle name="Обычный_CLAC_1" xfId="37"/>
    <cellStyle name="Обычный_CLRE_1" xfId="38"/>
    <cellStyle name="Обычный_CLVL_1" xfId="39"/>
    <cellStyle name="Обычный_EQEQ" xfId="40"/>
    <cellStyle name="Обычный_Март2010" xfId="41"/>
    <cellStyle name="Плохой" xfId="42" builtinId="27" customBuiltin="1"/>
    <cellStyle name="Пояснение" xfId="43" builtinId="53" customBuiltin="1"/>
    <cellStyle name="Примечание 2" xfId="44"/>
    <cellStyle name="Примечание 2 2" xfId="95"/>
    <cellStyle name="Примечание 2 2 2" xfId="187"/>
    <cellStyle name="Примечание 2 2 2 2" xfId="537"/>
    <cellStyle name="Примечание 2 2 3" xfId="445"/>
    <cellStyle name="Примечание 2 2 4" xfId="353"/>
    <cellStyle name="Примечание 2 3" xfId="141"/>
    <cellStyle name="Примечание 2 3 2" xfId="491"/>
    <cellStyle name="Примечание 2 4" xfId="233"/>
    <cellStyle name="Примечание 2 4 2" xfId="583"/>
    <cellStyle name="Примечание 2 5" xfId="399"/>
    <cellStyle name="Примечание 2 6" xfId="307"/>
    <cellStyle name="Примечание 3" xfId="51"/>
    <cellStyle name="Примечание 3 2" xfId="97"/>
    <cellStyle name="Примечание 3 2 2" xfId="189"/>
    <cellStyle name="Примечание 3 2 2 2" xfId="539"/>
    <cellStyle name="Примечание 3 2 3" xfId="447"/>
    <cellStyle name="Примечание 3 2 4" xfId="355"/>
    <cellStyle name="Примечание 3 3" xfId="143"/>
    <cellStyle name="Примечание 3 3 2" xfId="493"/>
    <cellStyle name="Примечание 3 4" xfId="235"/>
    <cellStyle name="Примечание 3 4 2" xfId="585"/>
    <cellStyle name="Примечание 3 5" xfId="401"/>
    <cellStyle name="Примечание 3 6" xfId="309"/>
    <cellStyle name="Примечание 4" xfId="69"/>
    <cellStyle name="Примечание 4 2" xfId="115"/>
    <cellStyle name="Примечание 4 2 2" xfId="207"/>
    <cellStyle name="Примечание 4 2 2 2" xfId="557"/>
    <cellStyle name="Примечание 4 2 3" xfId="465"/>
    <cellStyle name="Примечание 4 2 4" xfId="373"/>
    <cellStyle name="Примечание 4 3" xfId="161"/>
    <cellStyle name="Примечание 4 3 2" xfId="511"/>
    <cellStyle name="Примечание 4 4" xfId="253"/>
    <cellStyle name="Примечание 4 4 2" xfId="603"/>
    <cellStyle name="Примечание 4 5" xfId="419"/>
    <cellStyle name="Примечание 4 6" xfId="327"/>
    <cellStyle name="Примечание 5" xfId="267"/>
    <cellStyle name="Примечание 5 2" xfId="617"/>
    <cellStyle name="Примечание 6" xfId="281"/>
    <cellStyle name="Примечание 6 2" xfId="631"/>
    <cellStyle name="Примечание 7" xfId="645"/>
    <cellStyle name="Примечание 8" xfId="659"/>
    <cellStyle name="Процентный" xfId="45" builtinId="5"/>
    <cellStyle name="Связанная ячейка" xfId="46" builtinId="24" customBuiltin="1"/>
    <cellStyle name="Текст предупреждения" xfId="47" builtinId="11" customBuiltin="1"/>
    <cellStyle name="Финансовый" xfId="48" builtinId="3"/>
    <cellStyle name="Хороший" xfId="49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January!$B$50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January!$C$50:$I$50</c:f>
              <c:numCache>
                <c:formatCode>General</c:formatCode>
                <c:ptCount val="7"/>
                <c:pt idx="2" formatCode="#,##0">
                  <c:v>881844</c:v>
                </c:pt>
                <c:pt idx="3" formatCode="#,##0">
                  <c:v>944559</c:v>
                </c:pt>
                <c:pt idx="4" formatCode="#,##0">
                  <c:v>1006751</c:v>
                </c:pt>
                <c:pt idx="5" formatCode="#,##0">
                  <c:v>1102966</c:v>
                </c:pt>
                <c:pt idx="6" formatCode="#,##0">
                  <c:v>1310295.9999999998</c:v>
                </c:pt>
              </c:numCache>
            </c:numRef>
          </c:val>
        </c:ser>
        <c:ser>
          <c:idx val="1"/>
          <c:order val="1"/>
          <c:tx>
            <c:strRef>
              <c:f>January!$B$51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January!$C$51:$I$51</c:f>
              <c:numCache>
                <c:formatCode>General</c:formatCode>
                <c:ptCount val="7"/>
                <c:pt idx="2" formatCode="#,##0">
                  <c:v>19539</c:v>
                </c:pt>
                <c:pt idx="3" formatCode="#,##0">
                  <c:v>20178</c:v>
                </c:pt>
                <c:pt idx="4" formatCode="#,##0">
                  <c:v>20753</c:v>
                </c:pt>
                <c:pt idx="5" formatCode="#,##0">
                  <c:v>18622</c:v>
                </c:pt>
                <c:pt idx="6" formatCode="#,##0">
                  <c:v>17766</c:v>
                </c:pt>
              </c:numCache>
            </c:numRef>
          </c:val>
        </c:ser>
        <c:ser>
          <c:idx val="2"/>
          <c:order val="2"/>
          <c:tx>
            <c:strRef>
              <c:f>January!$B$52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January!$C$52:$I$52</c:f>
              <c:numCache>
                <c:formatCode>General</c:formatCode>
                <c:ptCount val="7"/>
                <c:pt idx="2" formatCode="#,##0">
                  <c:v>6957</c:v>
                </c:pt>
                <c:pt idx="3" formatCode="#,##0">
                  <c:v>7486</c:v>
                </c:pt>
                <c:pt idx="4" formatCode="#,##0">
                  <c:v>8729</c:v>
                </c:pt>
                <c:pt idx="5" formatCode="#,##0">
                  <c:v>9215</c:v>
                </c:pt>
                <c:pt idx="6" formatCode="#,##0">
                  <c:v>10211</c:v>
                </c:pt>
              </c:numCache>
            </c:numRef>
          </c:val>
        </c:ser>
        <c:ser>
          <c:idx val="3"/>
          <c:order val="3"/>
          <c:tx>
            <c:strRef>
              <c:f>January!$B$53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January!$C$53:$I$53</c:f>
              <c:numCache>
                <c:formatCode>General</c:formatCode>
                <c:ptCount val="7"/>
                <c:pt idx="2" formatCode="#,##0">
                  <c:v>5182</c:v>
                </c:pt>
                <c:pt idx="3" formatCode="#,##0">
                  <c:v>5142</c:v>
                </c:pt>
                <c:pt idx="4" formatCode="#,##0">
                  <c:v>3836</c:v>
                </c:pt>
                <c:pt idx="5" formatCode="#,##0">
                  <c:v>10694</c:v>
                </c:pt>
                <c:pt idx="6" formatCode="#,##0">
                  <c:v>22564.000000000004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216399800"/>
        <c:axId val="1216395488"/>
        <c:axId val="0"/>
      </c:bar3DChart>
      <c:dateAx>
        <c:axId val="12163998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95488"/>
        <c:crosses val="autoZero"/>
        <c:auto val="1"/>
        <c:lblOffset val="100"/>
        <c:baseTimeUnit val="years"/>
        <c:majorUnit val="1"/>
        <c:minorUnit val="1"/>
      </c:dateAx>
      <c:valAx>
        <c:axId val="1216395488"/>
        <c:scaling>
          <c:orientation val="minMax"/>
          <c:max val="12000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99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May!$B$84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May!$C$83:$H$83</c:f>
              <c:numCache>
                <c:formatCode>[$-419]mmmm\ yyyy;@</c:formatCode>
                <c:ptCount val="6"/>
                <c:pt idx="0">
                  <c:v>43097</c:v>
                </c:pt>
                <c:pt idx="1">
                  <c:v>43128</c:v>
                </c:pt>
                <c:pt idx="2">
                  <c:v>43159</c:v>
                </c:pt>
                <c:pt idx="3">
                  <c:v>43189</c:v>
                </c:pt>
                <c:pt idx="4">
                  <c:v>43220</c:v>
                </c:pt>
                <c:pt idx="5">
                  <c:v>43250</c:v>
                </c:pt>
              </c:numCache>
            </c:numRef>
          </c:cat>
          <c:val>
            <c:numRef>
              <c:f>May!$C$84:$H$84</c:f>
              <c:numCache>
                <c:formatCode>#,##0</c:formatCode>
                <c:ptCount val="6"/>
                <c:pt idx="0">
                  <c:v>1310295.9999999998</c:v>
                </c:pt>
                <c:pt idx="1">
                  <c:v>1322544</c:v>
                </c:pt>
                <c:pt idx="2">
                  <c:v>1340140</c:v>
                </c:pt>
                <c:pt idx="3">
                  <c:v>1357954</c:v>
                </c:pt>
                <c:pt idx="4">
                  <c:v>1393203</c:v>
                </c:pt>
                <c:pt idx="5">
                  <c:v>1422382</c:v>
                </c:pt>
              </c:numCache>
            </c:numRef>
          </c:val>
        </c:ser>
        <c:ser>
          <c:idx val="1"/>
          <c:order val="1"/>
          <c:tx>
            <c:strRef>
              <c:f>May!$B$85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May!$C$83:$H$83</c:f>
              <c:numCache>
                <c:formatCode>[$-419]mmmm\ yyyy;@</c:formatCode>
                <c:ptCount val="6"/>
                <c:pt idx="0">
                  <c:v>43097</c:v>
                </c:pt>
                <c:pt idx="1">
                  <c:v>43128</c:v>
                </c:pt>
                <c:pt idx="2">
                  <c:v>43159</c:v>
                </c:pt>
                <c:pt idx="3">
                  <c:v>43189</c:v>
                </c:pt>
                <c:pt idx="4">
                  <c:v>43220</c:v>
                </c:pt>
                <c:pt idx="5">
                  <c:v>43250</c:v>
                </c:pt>
              </c:numCache>
            </c:numRef>
          </c:cat>
          <c:val>
            <c:numRef>
              <c:f>May!$C$85:$H$85</c:f>
              <c:numCache>
                <c:formatCode>#,##0</c:formatCode>
                <c:ptCount val="6"/>
                <c:pt idx="0">
                  <c:v>17766</c:v>
                </c:pt>
                <c:pt idx="1">
                  <c:v>17405</c:v>
                </c:pt>
                <c:pt idx="2">
                  <c:v>17304</c:v>
                </c:pt>
                <c:pt idx="3">
                  <c:v>17183</c:v>
                </c:pt>
                <c:pt idx="4">
                  <c:v>17275</c:v>
                </c:pt>
                <c:pt idx="5">
                  <c:v>17314</c:v>
                </c:pt>
              </c:numCache>
            </c:numRef>
          </c:val>
        </c:ser>
        <c:ser>
          <c:idx val="2"/>
          <c:order val="2"/>
          <c:tx>
            <c:strRef>
              <c:f>May!$B$86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May!$C$83:$H$83</c:f>
              <c:numCache>
                <c:formatCode>[$-419]mmmm\ yyyy;@</c:formatCode>
                <c:ptCount val="6"/>
                <c:pt idx="0">
                  <c:v>43097</c:v>
                </c:pt>
                <c:pt idx="1">
                  <c:v>43128</c:v>
                </c:pt>
                <c:pt idx="2">
                  <c:v>43159</c:v>
                </c:pt>
                <c:pt idx="3">
                  <c:v>43189</c:v>
                </c:pt>
                <c:pt idx="4">
                  <c:v>43220</c:v>
                </c:pt>
                <c:pt idx="5">
                  <c:v>43250</c:v>
                </c:pt>
              </c:numCache>
            </c:numRef>
          </c:cat>
          <c:val>
            <c:numRef>
              <c:f>May!$C$86:$H$86</c:f>
              <c:numCache>
                <c:formatCode>#,##0</c:formatCode>
                <c:ptCount val="6"/>
                <c:pt idx="0">
                  <c:v>10211</c:v>
                </c:pt>
                <c:pt idx="1">
                  <c:v>10254</c:v>
                </c:pt>
                <c:pt idx="2">
                  <c:v>10291</c:v>
                </c:pt>
                <c:pt idx="3">
                  <c:v>10430</c:v>
                </c:pt>
                <c:pt idx="4">
                  <c:v>10629</c:v>
                </c:pt>
                <c:pt idx="5">
                  <c:v>10751</c:v>
                </c:pt>
              </c:numCache>
            </c:numRef>
          </c:val>
        </c:ser>
        <c:ser>
          <c:idx val="3"/>
          <c:order val="3"/>
          <c:tx>
            <c:strRef>
              <c:f>May!$B$87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May!$C$83:$H$83</c:f>
              <c:numCache>
                <c:formatCode>[$-419]mmmm\ yyyy;@</c:formatCode>
                <c:ptCount val="6"/>
                <c:pt idx="0">
                  <c:v>43097</c:v>
                </c:pt>
                <c:pt idx="1">
                  <c:v>43128</c:v>
                </c:pt>
                <c:pt idx="2">
                  <c:v>43159</c:v>
                </c:pt>
                <c:pt idx="3">
                  <c:v>43189</c:v>
                </c:pt>
                <c:pt idx="4">
                  <c:v>43220</c:v>
                </c:pt>
                <c:pt idx="5">
                  <c:v>43250</c:v>
                </c:pt>
              </c:numCache>
            </c:numRef>
          </c:cat>
          <c:val>
            <c:numRef>
              <c:f>May!$C$87:$H$87</c:f>
              <c:numCache>
                <c:formatCode>#,##0</c:formatCode>
                <c:ptCount val="6"/>
                <c:pt idx="0">
                  <c:v>22564.000000000004</c:v>
                </c:pt>
                <c:pt idx="1">
                  <c:v>23260</c:v>
                </c:pt>
                <c:pt idx="2">
                  <c:v>23801</c:v>
                </c:pt>
                <c:pt idx="3">
                  <c:v>24461</c:v>
                </c:pt>
                <c:pt idx="4">
                  <c:v>26577</c:v>
                </c:pt>
                <c:pt idx="5">
                  <c:v>26892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216384120"/>
        <c:axId val="1216384512"/>
        <c:axId val="0"/>
      </c:bar3DChart>
      <c:dateAx>
        <c:axId val="121638412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845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16384512"/>
        <c:scaling>
          <c:orientation val="minMax"/>
          <c:max val="12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84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June!$B$50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June!$C$50:$I$50</c:f>
              <c:numCache>
                <c:formatCode>General</c:formatCode>
                <c:ptCount val="7"/>
                <c:pt idx="2" formatCode="#,##0">
                  <c:v>881844</c:v>
                </c:pt>
                <c:pt idx="3" formatCode="#,##0">
                  <c:v>944559</c:v>
                </c:pt>
                <c:pt idx="4" formatCode="#,##0">
                  <c:v>1006751</c:v>
                </c:pt>
                <c:pt idx="5" formatCode="#,##0">
                  <c:v>1102966</c:v>
                </c:pt>
                <c:pt idx="6" formatCode="#,##0">
                  <c:v>1310295.9999999998</c:v>
                </c:pt>
              </c:numCache>
            </c:numRef>
          </c:val>
        </c:ser>
        <c:ser>
          <c:idx val="1"/>
          <c:order val="1"/>
          <c:tx>
            <c:strRef>
              <c:f>June!$B$51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June!$C$51:$I$51</c:f>
              <c:numCache>
                <c:formatCode>General</c:formatCode>
                <c:ptCount val="7"/>
                <c:pt idx="2" formatCode="#,##0">
                  <c:v>19539</c:v>
                </c:pt>
                <c:pt idx="3" formatCode="#,##0">
                  <c:v>20178</c:v>
                </c:pt>
                <c:pt idx="4" formatCode="#,##0">
                  <c:v>20753</c:v>
                </c:pt>
                <c:pt idx="5" formatCode="#,##0">
                  <c:v>18622</c:v>
                </c:pt>
                <c:pt idx="6" formatCode="#,##0">
                  <c:v>17766</c:v>
                </c:pt>
              </c:numCache>
            </c:numRef>
          </c:val>
        </c:ser>
        <c:ser>
          <c:idx val="2"/>
          <c:order val="2"/>
          <c:tx>
            <c:strRef>
              <c:f>June!$B$52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June!$C$52:$I$52</c:f>
              <c:numCache>
                <c:formatCode>General</c:formatCode>
                <c:ptCount val="7"/>
                <c:pt idx="2" formatCode="#,##0">
                  <c:v>6957</c:v>
                </c:pt>
                <c:pt idx="3" formatCode="#,##0">
                  <c:v>7486</c:v>
                </c:pt>
                <c:pt idx="4" formatCode="#,##0">
                  <c:v>8729</c:v>
                </c:pt>
                <c:pt idx="5" formatCode="#,##0">
                  <c:v>9215</c:v>
                </c:pt>
                <c:pt idx="6" formatCode="#,##0">
                  <c:v>10211</c:v>
                </c:pt>
              </c:numCache>
            </c:numRef>
          </c:val>
        </c:ser>
        <c:ser>
          <c:idx val="3"/>
          <c:order val="3"/>
          <c:tx>
            <c:strRef>
              <c:f>June!$B$53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June!$C$53:$I$53</c:f>
              <c:numCache>
                <c:formatCode>General</c:formatCode>
                <c:ptCount val="7"/>
                <c:pt idx="2" formatCode="#,##0">
                  <c:v>5182</c:v>
                </c:pt>
                <c:pt idx="3" formatCode="#,##0">
                  <c:v>5142</c:v>
                </c:pt>
                <c:pt idx="4" formatCode="#,##0">
                  <c:v>3836</c:v>
                </c:pt>
                <c:pt idx="5" formatCode="#,##0">
                  <c:v>10694</c:v>
                </c:pt>
                <c:pt idx="6" formatCode="#,##0">
                  <c:v>22564.000000000004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216385688"/>
        <c:axId val="1216386080"/>
        <c:axId val="0"/>
      </c:bar3DChart>
      <c:dateAx>
        <c:axId val="121638568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86080"/>
        <c:crosses val="autoZero"/>
        <c:auto val="1"/>
        <c:lblOffset val="100"/>
        <c:baseTimeUnit val="years"/>
        <c:majorUnit val="1"/>
        <c:minorUnit val="1"/>
      </c:dateAx>
      <c:valAx>
        <c:axId val="1216386080"/>
        <c:scaling>
          <c:orientation val="minMax"/>
          <c:max val="12000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85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June!$B$84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June!$C$83:$H$83</c:f>
              <c:numCache>
                <c:formatCode>[$-419]mmmm\ yyyy;@</c:formatCode>
                <c:ptCount val="6"/>
                <c:pt idx="0">
                  <c:v>43128</c:v>
                </c:pt>
                <c:pt idx="1">
                  <c:v>43159</c:v>
                </c:pt>
                <c:pt idx="2">
                  <c:v>43189</c:v>
                </c:pt>
                <c:pt idx="3">
                  <c:v>43220</c:v>
                </c:pt>
                <c:pt idx="4">
                  <c:v>43250</c:v>
                </c:pt>
                <c:pt idx="5">
                  <c:v>43281</c:v>
                </c:pt>
              </c:numCache>
            </c:numRef>
          </c:cat>
          <c:val>
            <c:numRef>
              <c:f>June!$C$84:$H$84</c:f>
              <c:numCache>
                <c:formatCode>#,##0</c:formatCode>
                <c:ptCount val="6"/>
                <c:pt idx="0">
                  <c:v>1322544</c:v>
                </c:pt>
                <c:pt idx="1">
                  <c:v>1340140</c:v>
                </c:pt>
                <c:pt idx="2">
                  <c:v>1357954</c:v>
                </c:pt>
                <c:pt idx="3">
                  <c:v>1393203</c:v>
                </c:pt>
                <c:pt idx="4">
                  <c:v>1422382</c:v>
                </c:pt>
                <c:pt idx="5">
                  <c:v>1447798</c:v>
                </c:pt>
              </c:numCache>
            </c:numRef>
          </c:val>
        </c:ser>
        <c:ser>
          <c:idx val="1"/>
          <c:order val="1"/>
          <c:tx>
            <c:strRef>
              <c:f>June!$B$85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June!$C$83:$H$83</c:f>
              <c:numCache>
                <c:formatCode>[$-419]mmmm\ yyyy;@</c:formatCode>
                <c:ptCount val="6"/>
                <c:pt idx="0">
                  <c:v>43128</c:v>
                </c:pt>
                <c:pt idx="1">
                  <c:v>43159</c:v>
                </c:pt>
                <c:pt idx="2">
                  <c:v>43189</c:v>
                </c:pt>
                <c:pt idx="3">
                  <c:v>43220</c:v>
                </c:pt>
                <c:pt idx="4">
                  <c:v>43250</c:v>
                </c:pt>
                <c:pt idx="5">
                  <c:v>43281</c:v>
                </c:pt>
              </c:numCache>
            </c:numRef>
          </c:cat>
          <c:val>
            <c:numRef>
              <c:f>June!$C$85:$H$85</c:f>
              <c:numCache>
                <c:formatCode>#,##0</c:formatCode>
                <c:ptCount val="6"/>
                <c:pt idx="0">
                  <c:v>17405</c:v>
                </c:pt>
                <c:pt idx="1">
                  <c:v>17304</c:v>
                </c:pt>
                <c:pt idx="2">
                  <c:v>17183</c:v>
                </c:pt>
                <c:pt idx="3">
                  <c:v>17275</c:v>
                </c:pt>
                <c:pt idx="4">
                  <c:v>17314</c:v>
                </c:pt>
                <c:pt idx="5">
                  <c:v>16474</c:v>
                </c:pt>
              </c:numCache>
            </c:numRef>
          </c:val>
        </c:ser>
        <c:ser>
          <c:idx val="2"/>
          <c:order val="2"/>
          <c:tx>
            <c:strRef>
              <c:f>June!$B$86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June!$C$83:$H$83</c:f>
              <c:numCache>
                <c:formatCode>[$-419]mmmm\ yyyy;@</c:formatCode>
                <c:ptCount val="6"/>
                <c:pt idx="0">
                  <c:v>43128</c:v>
                </c:pt>
                <c:pt idx="1">
                  <c:v>43159</c:v>
                </c:pt>
                <c:pt idx="2">
                  <c:v>43189</c:v>
                </c:pt>
                <c:pt idx="3">
                  <c:v>43220</c:v>
                </c:pt>
                <c:pt idx="4">
                  <c:v>43250</c:v>
                </c:pt>
                <c:pt idx="5">
                  <c:v>43281</c:v>
                </c:pt>
              </c:numCache>
            </c:numRef>
          </c:cat>
          <c:val>
            <c:numRef>
              <c:f>June!$C$86:$H$86</c:f>
              <c:numCache>
                <c:formatCode>#,##0</c:formatCode>
                <c:ptCount val="6"/>
                <c:pt idx="0">
                  <c:v>10254</c:v>
                </c:pt>
                <c:pt idx="1">
                  <c:v>10291</c:v>
                </c:pt>
                <c:pt idx="2">
                  <c:v>10430</c:v>
                </c:pt>
                <c:pt idx="3">
                  <c:v>10629</c:v>
                </c:pt>
                <c:pt idx="4">
                  <c:v>10751</c:v>
                </c:pt>
                <c:pt idx="5">
                  <c:v>10455</c:v>
                </c:pt>
              </c:numCache>
            </c:numRef>
          </c:val>
        </c:ser>
        <c:ser>
          <c:idx val="3"/>
          <c:order val="3"/>
          <c:tx>
            <c:strRef>
              <c:f>June!$B$87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June!$C$83:$H$83</c:f>
              <c:numCache>
                <c:formatCode>[$-419]mmmm\ yyyy;@</c:formatCode>
                <c:ptCount val="6"/>
                <c:pt idx="0">
                  <c:v>43128</c:v>
                </c:pt>
                <c:pt idx="1">
                  <c:v>43159</c:v>
                </c:pt>
                <c:pt idx="2">
                  <c:v>43189</c:v>
                </c:pt>
                <c:pt idx="3">
                  <c:v>43220</c:v>
                </c:pt>
                <c:pt idx="4">
                  <c:v>43250</c:v>
                </c:pt>
                <c:pt idx="5">
                  <c:v>43281</c:v>
                </c:pt>
              </c:numCache>
            </c:numRef>
          </c:cat>
          <c:val>
            <c:numRef>
              <c:f>June!$C$87:$H$87</c:f>
              <c:numCache>
                <c:formatCode>#,##0</c:formatCode>
                <c:ptCount val="6"/>
                <c:pt idx="0">
                  <c:v>23260</c:v>
                </c:pt>
                <c:pt idx="1">
                  <c:v>23801</c:v>
                </c:pt>
                <c:pt idx="2">
                  <c:v>24461</c:v>
                </c:pt>
                <c:pt idx="3">
                  <c:v>26577</c:v>
                </c:pt>
                <c:pt idx="4">
                  <c:v>26892</c:v>
                </c:pt>
                <c:pt idx="5">
                  <c:v>27438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216386864"/>
        <c:axId val="1216387256"/>
        <c:axId val="0"/>
      </c:bar3DChart>
      <c:dateAx>
        <c:axId val="1216386864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872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16387256"/>
        <c:scaling>
          <c:orientation val="minMax"/>
          <c:max val="12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86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July!$B$50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July!$C$50:$I$50</c:f>
              <c:numCache>
                <c:formatCode>General</c:formatCode>
                <c:ptCount val="7"/>
                <c:pt idx="2" formatCode="#,##0">
                  <c:v>881844</c:v>
                </c:pt>
                <c:pt idx="3" formatCode="#,##0">
                  <c:v>944559</c:v>
                </c:pt>
                <c:pt idx="4" formatCode="#,##0">
                  <c:v>1006751</c:v>
                </c:pt>
                <c:pt idx="5" formatCode="#,##0">
                  <c:v>1102966</c:v>
                </c:pt>
                <c:pt idx="6" formatCode="#,##0">
                  <c:v>1310295.9999999998</c:v>
                </c:pt>
              </c:numCache>
            </c:numRef>
          </c:val>
        </c:ser>
        <c:ser>
          <c:idx val="1"/>
          <c:order val="1"/>
          <c:tx>
            <c:strRef>
              <c:f>July!$B$51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July!$C$51:$I$51</c:f>
              <c:numCache>
                <c:formatCode>General</c:formatCode>
                <c:ptCount val="7"/>
                <c:pt idx="2" formatCode="#,##0">
                  <c:v>19539</c:v>
                </c:pt>
                <c:pt idx="3" formatCode="#,##0">
                  <c:v>20178</c:v>
                </c:pt>
                <c:pt idx="4" formatCode="#,##0">
                  <c:v>20753</c:v>
                </c:pt>
                <c:pt idx="5" formatCode="#,##0">
                  <c:v>18622</c:v>
                </c:pt>
                <c:pt idx="6" formatCode="#,##0">
                  <c:v>17766</c:v>
                </c:pt>
              </c:numCache>
            </c:numRef>
          </c:val>
        </c:ser>
        <c:ser>
          <c:idx val="2"/>
          <c:order val="2"/>
          <c:tx>
            <c:strRef>
              <c:f>July!$B$52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July!$C$52:$I$52</c:f>
              <c:numCache>
                <c:formatCode>General</c:formatCode>
                <c:ptCount val="7"/>
                <c:pt idx="2" formatCode="#,##0">
                  <c:v>6957</c:v>
                </c:pt>
                <c:pt idx="3" formatCode="#,##0">
                  <c:v>7486</c:v>
                </c:pt>
                <c:pt idx="4" formatCode="#,##0">
                  <c:v>8729</c:v>
                </c:pt>
                <c:pt idx="5" formatCode="#,##0">
                  <c:v>9215</c:v>
                </c:pt>
                <c:pt idx="6" formatCode="#,##0">
                  <c:v>10211</c:v>
                </c:pt>
              </c:numCache>
            </c:numRef>
          </c:val>
        </c:ser>
        <c:ser>
          <c:idx val="3"/>
          <c:order val="3"/>
          <c:tx>
            <c:strRef>
              <c:f>July!$B$53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July!$C$53:$I$53</c:f>
              <c:numCache>
                <c:formatCode>General</c:formatCode>
                <c:ptCount val="7"/>
                <c:pt idx="2" formatCode="#,##0">
                  <c:v>5182</c:v>
                </c:pt>
                <c:pt idx="3" formatCode="#,##0">
                  <c:v>5142</c:v>
                </c:pt>
                <c:pt idx="4" formatCode="#,##0">
                  <c:v>3836</c:v>
                </c:pt>
                <c:pt idx="5" formatCode="#,##0">
                  <c:v>10694</c:v>
                </c:pt>
                <c:pt idx="6" formatCode="#,##0">
                  <c:v>22564.000000000004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216388432"/>
        <c:axId val="1216388824"/>
        <c:axId val="0"/>
      </c:bar3DChart>
      <c:dateAx>
        <c:axId val="12163884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88824"/>
        <c:crosses val="autoZero"/>
        <c:auto val="1"/>
        <c:lblOffset val="100"/>
        <c:baseTimeUnit val="years"/>
        <c:majorUnit val="1"/>
        <c:minorUnit val="1"/>
      </c:dateAx>
      <c:valAx>
        <c:axId val="1216388824"/>
        <c:scaling>
          <c:orientation val="minMax"/>
          <c:max val="12000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88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July!$B$84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July!$C$83:$H$83</c:f>
              <c:numCache>
                <c:formatCode>[$-419]mmmm\ yyyy;@</c:formatCode>
                <c:ptCount val="6"/>
                <c:pt idx="0">
                  <c:v>43159</c:v>
                </c:pt>
                <c:pt idx="1">
                  <c:v>43189</c:v>
                </c:pt>
                <c:pt idx="2">
                  <c:v>43220</c:v>
                </c:pt>
                <c:pt idx="3">
                  <c:v>43250</c:v>
                </c:pt>
                <c:pt idx="4">
                  <c:v>43281</c:v>
                </c:pt>
                <c:pt idx="5">
                  <c:v>43311</c:v>
                </c:pt>
              </c:numCache>
            </c:numRef>
          </c:cat>
          <c:val>
            <c:numRef>
              <c:f>July!$C$84:$H$84</c:f>
              <c:numCache>
                <c:formatCode>#,##0</c:formatCode>
                <c:ptCount val="6"/>
                <c:pt idx="0">
                  <c:v>1340140</c:v>
                </c:pt>
                <c:pt idx="1">
                  <c:v>1357954</c:v>
                </c:pt>
                <c:pt idx="2">
                  <c:v>1393203</c:v>
                </c:pt>
                <c:pt idx="3">
                  <c:v>1422382</c:v>
                </c:pt>
                <c:pt idx="4">
                  <c:v>1447798</c:v>
                </c:pt>
                <c:pt idx="5">
                  <c:v>1466134</c:v>
                </c:pt>
              </c:numCache>
            </c:numRef>
          </c:val>
        </c:ser>
        <c:ser>
          <c:idx val="1"/>
          <c:order val="1"/>
          <c:tx>
            <c:strRef>
              <c:f>July!$B$85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July!$C$83:$H$83</c:f>
              <c:numCache>
                <c:formatCode>[$-419]mmmm\ yyyy;@</c:formatCode>
                <c:ptCount val="6"/>
                <c:pt idx="0">
                  <c:v>43159</c:v>
                </c:pt>
                <c:pt idx="1">
                  <c:v>43189</c:v>
                </c:pt>
                <c:pt idx="2">
                  <c:v>43220</c:v>
                </c:pt>
                <c:pt idx="3">
                  <c:v>43250</c:v>
                </c:pt>
                <c:pt idx="4">
                  <c:v>43281</c:v>
                </c:pt>
                <c:pt idx="5">
                  <c:v>43311</c:v>
                </c:pt>
              </c:numCache>
            </c:numRef>
          </c:cat>
          <c:val>
            <c:numRef>
              <c:f>July!$C$85:$H$85</c:f>
              <c:numCache>
                <c:formatCode>#,##0</c:formatCode>
                <c:ptCount val="6"/>
                <c:pt idx="0">
                  <c:v>17304</c:v>
                </c:pt>
                <c:pt idx="1">
                  <c:v>17183</c:v>
                </c:pt>
                <c:pt idx="2">
                  <c:v>17275</c:v>
                </c:pt>
                <c:pt idx="3">
                  <c:v>17314</c:v>
                </c:pt>
                <c:pt idx="4">
                  <c:v>16474</c:v>
                </c:pt>
                <c:pt idx="5">
                  <c:v>16523</c:v>
                </c:pt>
              </c:numCache>
            </c:numRef>
          </c:val>
        </c:ser>
        <c:ser>
          <c:idx val="2"/>
          <c:order val="2"/>
          <c:tx>
            <c:strRef>
              <c:f>July!$B$86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July!$C$83:$H$83</c:f>
              <c:numCache>
                <c:formatCode>[$-419]mmmm\ yyyy;@</c:formatCode>
                <c:ptCount val="6"/>
                <c:pt idx="0">
                  <c:v>43159</c:v>
                </c:pt>
                <c:pt idx="1">
                  <c:v>43189</c:v>
                </c:pt>
                <c:pt idx="2">
                  <c:v>43220</c:v>
                </c:pt>
                <c:pt idx="3">
                  <c:v>43250</c:v>
                </c:pt>
                <c:pt idx="4">
                  <c:v>43281</c:v>
                </c:pt>
                <c:pt idx="5">
                  <c:v>43311</c:v>
                </c:pt>
              </c:numCache>
            </c:numRef>
          </c:cat>
          <c:val>
            <c:numRef>
              <c:f>July!$C$86:$H$86</c:f>
              <c:numCache>
                <c:formatCode>#,##0</c:formatCode>
                <c:ptCount val="6"/>
                <c:pt idx="0">
                  <c:v>10291</c:v>
                </c:pt>
                <c:pt idx="1">
                  <c:v>10430</c:v>
                </c:pt>
                <c:pt idx="2">
                  <c:v>10629</c:v>
                </c:pt>
                <c:pt idx="3">
                  <c:v>10751</c:v>
                </c:pt>
                <c:pt idx="4">
                  <c:v>10455</c:v>
                </c:pt>
                <c:pt idx="5">
                  <c:v>10354</c:v>
                </c:pt>
              </c:numCache>
            </c:numRef>
          </c:val>
        </c:ser>
        <c:ser>
          <c:idx val="3"/>
          <c:order val="3"/>
          <c:tx>
            <c:strRef>
              <c:f>July!$B$87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July!$C$83:$H$83</c:f>
              <c:numCache>
                <c:formatCode>[$-419]mmmm\ yyyy;@</c:formatCode>
                <c:ptCount val="6"/>
                <c:pt idx="0">
                  <c:v>43159</c:v>
                </c:pt>
                <c:pt idx="1">
                  <c:v>43189</c:v>
                </c:pt>
                <c:pt idx="2">
                  <c:v>43220</c:v>
                </c:pt>
                <c:pt idx="3">
                  <c:v>43250</c:v>
                </c:pt>
                <c:pt idx="4">
                  <c:v>43281</c:v>
                </c:pt>
                <c:pt idx="5">
                  <c:v>43311</c:v>
                </c:pt>
              </c:numCache>
            </c:numRef>
          </c:cat>
          <c:val>
            <c:numRef>
              <c:f>July!$C$87:$H$87</c:f>
              <c:numCache>
                <c:formatCode>#,##0</c:formatCode>
                <c:ptCount val="6"/>
                <c:pt idx="0">
                  <c:v>23801</c:v>
                </c:pt>
                <c:pt idx="1">
                  <c:v>24461</c:v>
                </c:pt>
                <c:pt idx="2">
                  <c:v>26577</c:v>
                </c:pt>
                <c:pt idx="3">
                  <c:v>26892</c:v>
                </c:pt>
                <c:pt idx="4">
                  <c:v>27438</c:v>
                </c:pt>
                <c:pt idx="5">
                  <c:v>27758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216389608"/>
        <c:axId val="1216390000"/>
        <c:axId val="0"/>
      </c:bar3DChart>
      <c:dateAx>
        <c:axId val="1216389608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900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16390000"/>
        <c:scaling>
          <c:orientation val="minMax"/>
          <c:max val="12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89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August!$B$50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August!$C$50:$I$50</c:f>
              <c:numCache>
                <c:formatCode>General</c:formatCode>
                <c:ptCount val="7"/>
                <c:pt idx="2" formatCode="#,##0">
                  <c:v>881844</c:v>
                </c:pt>
                <c:pt idx="3" formatCode="#,##0">
                  <c:v>944559</c:v>
                </c:pt>
                <c:pt idx="4" formatCode="#,##0">
                  <c:v>1006751</c:v>
                </c:pt>
                <c:pt idx="5" formatCode="#,##0">
                  <c:v>1102966</c:v>
                </c:pt>
                <c:pt idx="6" formatCode="#,##0">
                  <c:v>1310295.9999999998</c:v>
                </c:pt>
              </c:numCache>
            </c:numRef>
          </c:val>
        </c:ser>
        <c:ser>
          <c:idx val="1"/>
          <c:order val="1"/>
          <c:tx>
            <c:strRef>
              <c:f>August!$B$51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August!$C$51:$I$51</c:f>
              <c:numCache>
                <c:formatCode>General</c:formatCode>
                <c:ptCount val="7"/>
                <c:pt idx="2" formatCode="#,##0">
                  <c:v>19539</c:v>
                </c:pt>
                <c:pt idx="3" formatCode="#,##0">
                  <c:v>20178</c:v>
                </c:pt>
                <c:pt idx="4" formatCode="#,##0">
                  <c:v>20753</c:v>
                </c:pt>
                <c:pt idx="5" formatCode="#,##0">
                  <c:v>18622</c:v>
                </c:pt>
                <c:pt idx="6" formatCode="#,##0">
                  <c:v>17766</c:v>
                </c:pt>
              </c:numCache>
            </c:numRef>
          </c:val>
        </c:ser>
        <c:ser>
          <c:idx val="2"/>
          <c:order val="2"/>
          <c:tx>
            <c:strRef>
              <c:f>August!$B$52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August!$C$52:$I$52</c:f>
              <c:numCache>
                <c:formatCode>General</c:formatCode>
                <c:ptCount val="7"/>
                <c:pt idx="2" formatCode="#,##0">
                  <c:v>6957</c:v>
                </c:pt>
                <c:pt idx="3" formatCode="#,##0">
                  <c:v>7486</c:v>
                </c:pt>
                <c:pt idx="4" formatCode="#,##0">
                  <c:v>8729</c:v>
                </c:pt>
                <c:pt idx="5" formatCode="#,##0">
                  <c:v>9215</c:v>
                </c:pt>
                <c:pt idx="6" formatCode="#,##0">
                  <c:v>10211</c:v>
                </c:pt>
              </c:numCache>
            </c:numRef>
          </c:val>
        </c:ser>
        <c:ser>
          <c:idx val="3"/>
          <c:order val="3"/>
          <c:tx>
            <c:strRef>
              <c:f>August!$B$53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August!$C$53:$I$53</c:f>
              <c:numCache>
                <c:formatCode>General</c:formatCode>
                <c:ptCount val="7"/>
                <c:pt idx="2" formatCode="#,##0">
                  <c:v>5182</c:v>
                </c:pt>
                <c:pt idx="3" formatCode="#,##0">
                  <c:v>5142</c:v>
                </c:pt>
                <c:pt idx="4" formatCode="#,##0">
                  <c:v>3836</c:v>
                </c:pt>
                <c:pt idx="5" formatCode="#,##0">
                  <c:v>10694</c:v>
                </c:pt>
                <c:pt idx="6" formatCode="#,##0">
                  <c:v>22564.000000000004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216391176"/>
        <c:axId val="1216391568"/>
        <c:axId val="0"/>
      </c:bar3DChart>
      <c:dateAx>
        <c:axId val="121639117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91568"/>
        <c:crosses val="autoZero"/>
        <c:auto val="1"/>
        <c:lblOffset val="100"/>
        <c:baseTimeUnit val="years"/>
        <c:majorUnit val="1"/>
        <c:minorUnit val="1"/>
      </c:dateAx>
      <c:valAx>
        <c:axId val="1216391568"/>
        <c:scaling>
          <c:orientation val="minMax"/>
          <c:max val="12000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91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August!$B$84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August!$C$83:$H$83</c:f>
              <c:numCache>
                <c:formatCode>[$-419]mmmm\ yyyy;@</c:formatCode>
                <c:ptCount val="6"/>
                <c:pt idx="0">
                  <c:v>43189</c:v>
                </c:pt>
                <c:pt idx="1">
                  <c:v>43220</c:v>
                </c:pt>
                <c:pt idx="2">
                  <c:v>43250</c:v>
                </c:pt>
                <c:pt idx="3">
                  <c:v>43281</c:v>
                </c:pt>
                <c:pt idx="4">
                  <c:v>43312</c:v>
                </c:pt>
                <c:pt idx="5">
                  <c:v>43343</c:v>
                </c:pt>
              </c:numCache>
            </c:numRef>
          </c:cat>
          <c:val>
            <c:numRef>
              <c:f>August!$C$84:$H$84</c:f>
              <c:numCache>
                <c:formatCode>#,##0</c:formatCode>
                <c:ptCount val="6"/>
                <c:pt idx="0">
                  <c:v>1357954</c:v>
                </c:pt>
                <c:pt idx="1">
                  <c:v>1393203</c:v>
                </c:pt>
                <c:pt idx="2">
                  <c:v>1422382</c:v>
                </c:pt>
                <c:pt idx="3">
                  <c:v>1447798</c:v>
                </c:pt>
                <c:pt idx="4">
                  <c:v>1466134</c:v>
                </c:pt>
                <c:pt idx="5">
                  <c:v>1528413</c:v>
                </c:pt>
              </c:numCache>
            </c:numRef>
          </c:val>
        </c:ser>
        <c:ser>
          <c:idx val="1"/>
          <c:order val="1"/>
          <c:tx>
            <c:strRef>
              <c:f>August!$B$85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August!$C$83:$H$83</c:f>
              <c:numCache>
                <c:formatCode>[$-419]mmmm\ yyyy;@</c:formatCode>
                <c:ptCount val="6"/>
                <c:pt idx="0">
                  <c:v>43189</c:v>
                </c:pt>
                <c:pt idx="1">
                  <c:v>43220</c:v>
                </c:pt>
                <c:pt idx="2">
                  <c:v>43250</c:v>
                </c:pt>
                <c:pt idx="3">
                  <c:v>43281</c:v>
                </c:pt>
                <c:pt idx="4">
                  <c:v>43312</c:v>
                </c:pt>
                <c:pt idx="5">
                  <c:v>43343</c:v>
                </c:pt>
              </c:numCache>
            </c:numRef>
          </c:cat>
          <c:val>
            <c:numRef>
              <c:f>August!$C$85:$H$85</c:f>
              <c:numCache>
                <c:formatCode>#,##0</c:formatCode>
                <c:ptCount val="6"/>
                <c:pt idx="0">
                  <c:v>17183</c:v>
                </c:pt>
                <c:pt idx="1">
                  <c:v>17275</c:v>
                </c:pt>
                <c:pt idx="2">
                  <c:v>17314</c:v>
                </c:pt>
                <c:pt idx="3">
                  <c:v>16474</c:v>
                </c:pt>
                <c:pt idx="4">
                  <c:v>16523</c:v>
                </c:pt>
                <c:pt idx="5">
                  <c:v>16598</c:v>
                </c:pt>
              </c:numCache>
            </c:numRef>
          </c:val>
        </c:ser>
        <c:ser>
          <c:idx val="2"/>
          <c:order val="2"/>
          <c:tx>
            <c:strRef>
              <c:f>August!$B$86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August!$C$83:$H$83</c:f>
              <c:numCache>
                <c:formatCode>[$-419]mmmm\ yyyy;@</c:formatCode>
                <c:ptCount val="6"/>
                <c:pt idx="0">
                  <c:v>43189</c:v>
                </c:pt>
                <c:pt idx="1">
                  <c:v>43220</c:v>
                </c:pt>
                <c:pt idx="2">
                  <c:v>43250</c:v>
                </c:pt>
                <c:pt idx="3">
                  <c:v>43281</c:v>
                </c:pt>
                <c:pt idx="4">
                  <c:v>43312</c:v>
                </c:pt>
                <c:pt idx="5">
                  <c:v>43343</c:v>
                </c:pt>
              </c:numCache>
            </c:numRef>
          </c:cat>
          <c:val>
            <c:numRef>
              <c:f>August!$C$86:$H$86</c:f>
              <c:numCache>
                <c:formatCode>#,##0</c:formatCode>
                <c:ptCount val="6"/>
                <c:pt idx="0">
                  <c:v>10430</c:v>
                </c:pt>
                <c:pt idx="1">
                  <c:v>10629</c:v>
                </c:pt>
                <c:pt idx="2">
                  <c:v>10751</c:v>
                </c:pt>
                <c:pt idx="3">
                  <c:v>10455</c:v>
                </c:pt>
                <c:pt idx="4">
                  <c:v>10354</c:v>
                </c:pt>
                <c:pt idx="5">
                  <c:v>10546</c:v>
                </c:pt>
              </c:numCache>
            </c:numRef>
          </c:val>
        </c:ser>
        <c:ser>
          <c:idx val="3"/>
          <c:order val="3"/>
          <c:tx>
            <c:strRef>
              <c:f>August!$B$87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August!$C$83:$H$83</c:f>
              <c:numCache>
                <c:formatCode>[$-419]mmmm\ yyyy;@</c:formatCode>
                <c:ptCount val="6"/>
                <c:pt idx="0">
                  <c:v>43189</c:v>
                </c:pt>
                <c:pt idx="1">
                  <c:v>43220</c:v>
                </c:pt>
                <c:pt idx="2">
                  <c:v>43250</c:v>
                </c:pt>
                <c:pt idx="3">
                  <c:v>43281</c:v>
                </c:pt>
                <c:pt idx="4">
                  <c:v>43312</c:v>
                </c:pt>
                <c:pt idx="5">
                  <c:v>43343</c:v>
                </c:pt>
              </c:numCache>
            </c:numRef>
          </c:cat>
          <c:val>
            <c:numRef>
              <c:f>August!$C$87:$H$87</c:f>
              <c:numCache>
                <c:formatCode>#,##0</c:formatCode>
                <c:ptCount val="6"/>
                <c:pt idx="0">
                  <c:v>24461</c:v>
                </c:pt>
                <c:pt idx="1">
                  <c:v>26577</c:v>
                </c:pt>
                <c:pt idx="2">
                  <c:v>26892</c:v>
                </c:pt>
                <c:pt idx="3">
                  <c:v>27438</c:v>
                </c:pt>
                <c:pt idx="4">
                  <c:v>27758</c:v>
                </c:pt>
                <c:pt idx="5">
                  <c:v>27858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216392352"/>
        <c:axId val="1216392744"/>
        <c:axId val="0"/>
      </c:bar3DChart>
      <c:dateAx>
        <c:axId val="1216392352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9274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16392744"/>
        <c:scaling>
          <c:orientation val="minMax"/>
          <c:max val="12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92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September!$B$50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September!$C$50:$I$50</c:f>
              <c:numCache>
                <c:formatCode>General</c:formatCode>
                <c:ptCount val="7"/>
                <c:pt idx="2" formatCode="#,##0">
                  <c:v>881844</c:v>
                </c:pt>
                <c:pt idx="3" formatCode="#,##0">
                  <c:v>944559</c:v>
                </c:pt>
                <c:pt idx="4" formatCode="#,##0">
                  <c:v>1006751</c:v>
                </c:pt>
                <c:pt idx="5" formatCode="#,##0">
                  <c:v>1102966</c:v>
                </c:pt>
                <c:pt idx="6" formatCode="#,##0">
                  <c:v>1310295.9999999998</c:v>
                </c:pt>
              </c:numCache>
            </c:numRef>
          </c:val>
        </c:ser>
        <c:ser>
          <c:idx val="1"/>
          <c:order val="1"/>
          <c:tx>
            <c:strRef>
              <c:f>September!$B$51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September!$C$51:$I$51</c:f>
              <c:numCache>
                <c:formatCode>General</c:formatCode>
                <c:ptCount val="7"/>
                <c:pt idx="2" formatCode="#,##0">
                  <c:v>19539</c:v>
                </c:pt>
                <c:pt idx="3" formatCode="#,##0">
                  <c:v>20178</c:v>
                </c:pt>
                <c:pt idx="4" formatCode="#,##0">
                  <c:v>20753</c:v>
                </c:pt>
                <c:pt idx="5" formatCode="#,##0">
                  <c:v>18622</c:v>
                </c:pt>
                <c:pt idx="6" formatCode="#,##0">
                  <c:v>17766</c:v>
                </c:pt>
              </c:numCache>
            </c:numRef>
          </c:val>
        </c:ser>
        <c:ser>
          <c:idx val="2"/>
          <c:order val="2"/>
          <c:tx>
            <c:strRef>
              <c:f>September!$B$52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September!$C$52:$I$52</c:f>
              <c:numCache>
                <c:formatCode>General</c:formatCode>
                <c:ptCount val="7"/>
                <c:pt idx="2" formatCode="#,##0">
                  <c:v>6957</c:v>
                </c:pt>
                <c:pt idx="3" formatCode="#,##0">
                  <c:v>7486</c:v>
                </c:pt>
                <c:pt idx="4" formatCode="#,##0">
                  <c:v>8729</c:v>
                </c:pt>
                <c:pt idx="5" formatCode="#,##0">
                  <c:v>9215</c:v>
                </c:pt>
                <c:pt idx="6" formatCode="#,##0">
                  <c:v>10211</c:v>
                </c:pt>
              </c:numCache>
            </c:numRef>
          </c:val>
        </c:ser>
        <c:ser>
          <c:idx val="3"/>
          <c:order val="3"/>
          <c:tx>
            <c:strRef>
              <c:f>September!$B$53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September!$C$53:$I$53</c:f>
              <c:numCache>
                <c:formatCode>General</c:formatCode>
                <c:ptCount val="7"/>
                <c:pt idx="2" formatCode="#,##0">
                  <c:v>5182</c:v>
                </c:pt>
                <c:pt idx="3" formatCode="#,##0">
                  <c:v>5142</c:v>
                </c:pt>
                <c:pt idx="4" formatCode="#,##0">
                  <c:v>3836</c:v>
                </c:pt>
                <c:pt idx="5" formatCode="#,##0">
                  <c:v>10694</c:v>
                </c:pt>
                <c:pt idx="6" formatCode="#,##0">
                  <c:v>22564.000000000004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216393920"/>
        <c:axId val="1216394312"/>
        <c:axId val="0"/>
      </c:bar3DChart>
      <c:dateAx>
        <c:axId val="121639392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94312"/>
        <c:crosses val="autoZero"/>
        <c:auto val="1"/>
        <c:lblOffset val="100"/>
        <c:baseTimeUnit val="years"/>
        <c:majorUnit val="1"/>
        <c:minorUnit val="1"/>
      </c:dateAx>
      <c:valAx>
        <c:axId val="1216394312"/>
        <c:scaling>
          <c:orientation val="minMax"/>
          <c:max val="12000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93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September!$B$84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September!$C$83:$H$83</c:f>
              <c:numCache>
                <c:formatCode>[$-419]mmmm\ yyyy;@</c:formatCode>
                <c:ptCount val="6"/>
                <c:pt idx="0">
                  <c:v>43220</c:v>
                </c:pt>
                <c:pt idx="1">
                  <c:v>43250</c:v>
                </c:pt>
                <c:pt idx="2">
                  <c:v>43281</c:v>
                </c:pt>
                <c:pt idx="3">
                  <c:v>43311</c:v>
                </c:pt>
                <c:pt idx="4">
                  <c:v>43342</c:v>
                </c:pt>
                <c:pt idx="5">
                  <c:v>43373</c:v>
                </c:pt>
              </c:numCache>
            </c:numRef>
          </c:cat>
          <c:val>
            <c:numRef>
              <c:f>September!$C$84:$H$84</c:f>
              <c:numCache>
                <c:formatCode>#,##0</c:formatCode>
                <c:ptCount val="6"/>
                <c:pt idx="0">
                  <c:v>1393203</c:v>
                </c:pt>
                <c:pt idx="1">
                  <c:v>1422382</c:v>
                </c:pt>
                <c:pt idx="2">
                  <c:v>1447798</c:v>
                </c:pt>
                <c:pt idx="3">
                  <c:v>1466134</c:v>
                </c:pt>
                <c:pt idx="4">
                  <c:v>1528413</c:v>
                </c:pt>
                <c:pt idx="5">
                  <c:v>1604456</c:v>
                </c:pt>
              </c:numCache>
            </c:numRef>
          </c:val>
        </c:ser>
        <c:ser>
          <c:idx val="1"/>
          <c:order val="1"/>
          <c:tx>
            <c:strRef>
              <c:f>September!$B$85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September!$C$83:$H$83</c:f>
              <c:numCache>
                <c:formatCode>[$-419]mmmm\ yyyy;@</c:formatCode>
                <c:ptCount val="6"/>
                <c:pt idx="0">
                  <c:v>43220</c:v>
                </c:pt>
                <c:pt idx="1">
                  <c:v>43250</c:v>
                </c:pt>
                <c:pt idx="2">
                  <c:v>43281</c:v>
                </c:pt>
                <c:pt idx="3">
                  <c:v>43311</c:v>
                </c:pt>
                <c:pt idx="4">
                  <c:v>43342</c:v>
                </c:pt>
                <c:pt idx="5">
                  <c:v>43373</c:v>
                </c:pt>
              </c:numCache>
            </c:numRef>
          </c:cat>
          <c:val>
            <c:numRef>
              <c:f>September!$C$85:$H$85</c:f>
              <c:numCache>
                <c:formatCode>#,##0</c:formatCode>
                <c:ptCount val="6"/>
                <c:pt idx="0">
                  <c:v>17275</c:v>
                </c:pt>
                <c:pt idx="1">
                  <c:v>17314</c:v>
                </c:pt>
                <c:pt idx="2">
                  <c:v>16474</c:v>
                </c:pt>
                <c:pt idx="3">
                  <c:v>16523</c:v>
                </c:pt>
                <c:pt idx="4">
                  <c:v>16598</c:v>
                </c:pt>
                <c:pt idx="5">
                  <c:v>16427</c:v>
                </c:pt>
              </c:numCache>
            </c:numRef>
          </c:val>
        </c:ser>
        <c:ser>
          <c:idx val="2"/>
          <c:order val="2"/>
          <c:tx>
            <c:strRef>
              <c:f>September!$B$86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September!$C$83:$H$83</c:f>
              <c:numCache>
                <c:formatCode>[$-419]mmmm\ yyyy;@</c:formatCode>
                <c:ptCount val="6"/>
                <c:pt idx="0">
                  <c:v>43220</c:v>
                </c:pt>
                <c:pt idx="1">
                  <c:v>43250</c:v>
                </c:pt>
                <c:pt idx="2">
                  <c:v>43281</c:v>
                </c:pt>
                <c:pt idx="3">
                  <c:v>43311</c:v>
                </c:pt>
                <c:pt idx="4">
                  <c:v>43342</c:v>
                </c:pt>
                <c:pt idx="5">
                  <c:v>43373</c:v>
                </c:pt>
              </c:numCache>
            </c:numRef>
          </c:cat>
          <c:val>
            <c:numRef>
              <c:f>September!$C$86:$H$86</c:f>
              <c:numCache>
                <c:formatCode>#,##0</c:formatCode>
                <c:ptCount val="6"/>
                <c:pt idx="0">
                  <c:v>10629</c:v>
                </c:pt>
                <c:pt idx="1">
                  <c:v>10751</c:v>
                </c:pt>
                <c:pt idx="2">
                  <c:v>10455</c:v>
                </c:pt>
                <c:pt idx="3">
                  <c:v>10354</c:v>
                </c:pt>
                <c:pt idx="4">
                  <c:v>10546</c:v>
                </c:pt>
                <c:pt idx="5">
                  <c:v>10655</c:v>
                </c:pt>
              </c:numCache>
            </c:numRef>
          </c:val>
        </c:ser>
        <c:ser>
          <c:idx val="3"/>
          <c:order val="3"/>
          <c:tx>
            <c:strRef>
              <c:f>September!$B$87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September!$C$83:$H$83</c:f>
              <c:numCache>
                <c:formatCode>[$-419]mmmm\ yyyy;@</c:formatCode>
                <c:ptCount val="6"/>
                <c:pt idx="0">
                  <c:v>43220</c:v>
                </c:pt>
                <c:pt idx="1">
                  <c:v>43250</c:v>
                </c:pt>
                <c:pt idx="2">
                  <c:v>43281</c:v>
                </c:pt>
                <c:pt idx="3">
                  <c:v>43311</c:v>
                </c:pt>
                <c:pt idx="4">
                  <c:v>43342</c:v>
                </c:pt>
                <c:pt idx="5">
                  <c:v>43373</c:v>
                </c:pt>
              </c:numCache>
            </c:numRef>
          </c:cat>
          <c:val>
            <c:numRef>
              <c:f>September!$C$87:$H$87</c:f>
              <c:numCache>
                <c:formatCode>#,##0</c:formatCode>
                <c:ptCount val="6"/>
                <c:pt idx="0">
                  <c:v>26577</c:v>
                </c:pt>
                <c:pt idx="1">
                  <c:v>26892</c:v>
                </c:pt>
                <c:pt idx="2">
                  <c:v>27438</c:v>
                </c:pt>
                <c:pt idx="3">
                  <c:v>27758</c:v>
                </c:pt>
                <c:pt idx="4">
                  <c:v>27858</c:v>
                </c:pt>
                <c:pt idx="5">
                  <c:v>27795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216405680"/>
        <c:axId val="1216407248"/>
        <c:axId val="0"/>
      </c:bar3DChart>
      <c:dateAx>
        <c:axId val="121640568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40724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16407248"/>
        <c:scaling>
          <c:orientation val="minMax"/>
          <c:max val="12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405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October!$B$50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October!$C$50:$I$50</c:f>
              <c:numCache>
                <c:formatCode>General</c:formatCode>
                <c:ptCount val="7"/>
                <c:pt idx="2" formatCode="#,##0">
                  <c:v>881844</c:v>
                </c:pt>
                <c:pt idx="3" formatCode="#,##0">
                  <c:v>944559</c:v>
                </c:pt>
                <c:pt idx="4" formatCode="#,##0">
                  <c:v>1006751</c:v>
                </c:pt>
                <c:pt idx="5" formatCode="#,##0">
                  <c:v>1102966</c:v>
                </c:pt>
                <c:pt idx="6" formatCode="#,##0">
                  <c:v>1310295.9999999998</c:v>
                </c:pt>
              </c:numCache>
            </c:numRef>
          </c:val>
        </c:ser>
        <c:ser>
          <c:idx val="1"/>
          <c:order val="1"/>
          <c:tx>
            <c:strRef>
              <c:f>October!$B$51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October!$C$51:$I$51</c:f>
              <c:numCache>
                <c:formatCode>General</c:formatCode>
                <c:ptCount val="7"/>
                <c:pt idx="2" formatCode="#,##0">
                  <c:v>19539</c:v>
                </c:pt>
                <c:pt idx="3" formatCode="#,##0">
                  <c:v>20178</c:v>
                </c:pt>
                <c:pt idx="4" formatCode="#,##0">
                  <c:v>20753</c:v>
                </c:pt>
                <c:pt idx="5" formatCode="#,##0">
                  <c:v>18622</c:v>
                </c:pt>
                <c:pt idx="6" formatCode="#,##0">
                  <c:v>17766</c:v>
                </c:pt>
              </c:numCache>
            </c:numRef>
          </c:val>
        </c:ser>
        <c:ser>
          <c:idx val="2"/>
          <c:order val="2"/>
          <c:tx>
            <c:strRef>
              <c:f>October!$B$52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October!$C$52:$I$52</c:f>
              <c:numCache>
                <c:formatCode>General</c:formatCode>
                <c:ptCount val="7"/>
                <c:pt idx="2" formatCode="#,##0">
                  <c:v>6957</c:v>
                </c:pt>
                <c:pt idx="3" formatCode="#,##0">
                  <c:v>7486</c:v>
                </c:pt>
                <c:pt idx="4" formatCode="#,##0">
                  <c:v>8729</c:v>
                </c:pt>
                <c:pt idx="5" formatCode="#,##0">
                  <c:v>9215</c:v>
                </c:pt>
                <c:pt idx="6" formatCode="#,##0">
                  <c:v>10211</c:v>
                </c:pt>
              </c:numCache>
            </c:numRef>
          </c:val>
        </c:ser>
        <c:ser>
          <c:idx val="3"/>
          <c:order val="3"/>
          <c:tx>
            <c:strRef>
              <c:f>October!$B$53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October!$C$53:$I$53</c:f>
              <c:numCache>
                <c:formatCode>General</c:formatCode>
                <c:ptCount val="7"/>
                <c:pt idx="2" formatCode="#,##0">
                  <c:v>5182</c:v>
                </c:pt>
                <c:pt idx="3" formatCode="#,##0">
                  <c:v>5142</c:v>
                </c:pt>
                <c:pt idx="4" formatCode="#,##0">
                  <c:v>3836</c:v>
                </c:pt>
                <c:pt idx="5" formatCode="#,##0">
                  <c:v>10694</c:v>
                </c:pt>
                <c:pt idx="6" formatCode="#,##0">
                  <c:v>22564.000000000004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215983848"/>
        <c:axId val="1215984632"/>
        <c:axId val="0"/>
      </c:bar3DChart>
      <c:dateAx>
        <c:axId val="12159838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5984632"/>
        <c:crosses val="autoZero"/>
        <c:auto val="1"/>
        <c:lblOffset val="100"/>
        <c:baseTimeUnit val="years"/>
        <c:majorUnit val="1"/>
        <c:minorUnit val="1"/>
      </c:dateAx>
      <c:valAx>
        <c:axId val="1215984632"/>
        <c:scaling>
          <c:orientation val="minMax"/>
          <c:max val="12000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5983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January!$B$84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January!$C$83:$H$83</c:f>
              <c:numCache>
                <c:formatCode>[$-419]mmmm\ yyyy;@</c:formatCode>
                <c:ptCount val="6"/>
                <c:pt idx="0">
                  <c:v>42977</c:v>
                </c:pt>
                <c:pt idx="1">
                  <c:v>43008</c:v>
                </c:pt>
                <c:pt idx="2">
                  <c:v>43038</c:v>
                </c:pt>
                <c:pt idx="3">
                  <c:v>43069</c:v>
                </c:pt>
                <c:pt idx="4">
                  <c:v>43100</c:v>
                </c:pt>
                <c:pt idx="5">
                  <c:v>43131</c:v>
                </c:pt>
              </c:numCache>
            </c:numRef>
          </c:cat>
          <c:val>
            <c:numRef>
              <c:f>January!$C$84:$H$84</c:f>
              <c:numCache>
                <c:formatCode>#,##0</c:formatCode>
                <c:ptCount val="6"/>
                <c:pt idx="0">
                  <c:v>1224837</c:v>
                </c:pt>
                <c:pt idx="1">
                  <c:v>1253028</c:v>
                </c:pt>
                <c:pt idx="2">
                  <c:v>1265256</c:v>
                </c:pt>
                <c:pt idx="3">
                  <c:v>1284771.0000000002</c:v>
                </c:pt>
                <c:pt idx="4">
                  <c:v>1310295.9999999998</c:v>
                </c:pt>
                <c:pt idx="5">
                  <c:v>1322544</c:v>
                </c:pt>
              </c:numCache>
            </c:numRef>
          </c:val>
        </c:ser>
        <c:ser>
          <c:idx val="1"/>
          <c:order val="1"/>
          <c:tx>
            <c:strRef>
              <c:f>January!$B$85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January!$C$83:$H$83</c:f>
              <c:numCache>
                <c:formatCode>[$-419]mmmm\ yyyy;@</c:formatCode>
                <c:ptCount val="6"/>
                <c:pt idx="0">
                  <c:v>42977</c:v>
                </c:pt>
                <c:pt idx="1">
                  <c:v>43008</c:v>
                </c:pt>
                <c:pt idx="2">
                  <c:v>43038</c:v>
                </c:pt>
                <c:pt idx="3">
                  <c:v>43069</c:v>
                </c:pt>
                <c:pt idx="4">
                  <c:v>43100</c:v>
                </c:pt>
                <c:pt idx="5">
                  <c:v>43131</c:v>
                </c:pt>
              </c:numCache>
            </c:numRef>
          </c:cat>
          <c:val>
            <c:numRef>
              <c:f>January!$C$85:$H$85</c:f>
              <c:numCache>
                <c:formatCode>#,##0</c:formatCode>
                <c:ptCount val="6"/>
                <c:pt idx="0">
                  <c:v>18539</c:v>
                </c:pt>
                <c:pt idx="1">
                  <c:v>18550</c:v>
                </c:pt>
                <c:pt idx="2">
                  <c:v>17992</c:v>
                </c:pt>
                <c:pt idx="3">
                  <c:v>17818</c:v>
                </c:pt>
                <c:pt idx="4">
                  <c:v>17766</c:v>
                </c:pt>
                <c:pt idx="5">
                  <c:v>17405</c:v>
                </c:pt>
              </c:numCache>
            </c:numRef>
          </c:val>
        </c:ser>
        <c:ser>
          <c:idx val="2"/>
          <c:order val="2"/>
          <c:tx>
            <c:strRef>
              <c:f>January!$B$86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January!$C$83:$H$83</c:f>
              <c:numCache>
                <c:formatCode>[$-419]mmmm\ yyyy;@</c:formatCode>
                <c:ptCount val="6"/>
                <c:pt idx="0">
                  <c:v>42977</c:v>
                </c:pt>
                <c:pt idx="1">
                  <c:v>43008</c:v>
                </c:pt>
                <c:pt idx="2">
                  <c:v>43038</c:v>
                </c:pt>
                <c:pt idx="3">
                  <c:v>43069</c:v>
                </c:pt>
                <c:pt idx="4">
                  <c:v>43100</c:v>
                </c:pt>
                <c:pt idx="5">
                  <c:v>43131</c:v>
                </c:pt>
              </c:numCache>
            </c:numRef>
          </c:cat>
          <c:val>
            <c:numRef>
              <c:f>January!$C$86:$H$86</c:f>
              <c:numCache>
                <c:formatCode>#,##0</c:formatCode>
                <c:ptCount val="6"/>
                <c:pt idx="0">
                  <c:v>10116</c:v>
                </c:pt>
                <c:pt idx="1">
                  <c:v>10474</c:v>
                </c:pt>
                <c:pt idx="2">
                  <c:v>10117</c:v>
                </c:pt>
                <c:pt idx="3">
                  <c:v>10090</c:v>
                </c:pt>
                <c:pt idx="4">
                  <c:v>10211</c:v>
                </c:pt>
                <c:pt idx="5">
                  <c:v>10254</c:v>
                </c:pt>
              </c:numCache>
            </c:numRef>
          </c:val>
        </c:ser>
        <c:ser>
          <c:idx val="3"/>
          <c:order val="3"/>
          <c:tx>
            <c:strRef>
              <c:f>January!$B$87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January!$C$83:$H$83</c:f>
              <c:numCache>
                <c:formatCode>[$-419]mmmm\ yyyy;@</c:formatCode>
                <c:ptCount val="6"/>
                <c:pt idx="0">
                  <c:v>42977</c:v>
                </c:pt>
                <c:pt idx="1">
                  <c:v>43008</c:v>
                </c:pt>
                <c:pt idx="2">
                  <c:v>43038</c:v>
                </c:pt>
                <c:pt idx="3">
                  <c:v>43069</c:v>
                </c:pt>
                <c:pt idx="4">
                  <c:v>43100</c:v>
                </c:pt>
                <c:pt idx="5">
                  <c:v>43131</c:v>
                </c:pt>
              </c:numCache>
            </c:numRef>
          </c:cat>
          <c:val>
            <c:numRef>
              <c:f>January!$C$87:$H$87</c:f>
              <c:numCache>
                <c:formatCode>#,##0</c:formatCode>
                <c:ptCount val="6"/>
                <c:pt idx="0">
                  <c:v>18110</c:v>
                </c:pt>
                <c:pt idx="1">
                  <c:v>18940</c:v>
                </c:pt>
                <c:pt idx="2">
                  <c:v>20071</c:v>
                </c:pt>
                <c:pt idx="3">
                  <c:v>20882.999999999996</c:v>
                </c:pt>
                <c:pt idx="4">
                  <c:v>22564.000000000004</c:v>
                </c:pt>
                <c:pt idx="5">
                  <c:v>23260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216404504"/>
        <c:axId val="1216403328"/>
        <c:axId val="0"/>
      </c:bar3DChart>
      <c:dateAx>
        <c:axId val="1216404504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40332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16403328"/>
        <c:scaling>
          <c:orientation val="minMax"/>
          <c:max val="12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404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October!$B$84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October!$C$83:$H$83</c:f>
              <c:numCache>
                <c:formatCode>[$-419]mmmm\ yyyy;@</c:formatCode>
                <c:ptCount val="6"/>
                <c:pt idx="0">
                  <c:v>43250</c:v>
                </c:pt>
                <c:pt idx="1">
                  <c:v>43281</c:v>
                </c:pt>
                <c:pt idx="2">
                  <c:v>43311</c:v>
                </c:pt>
                <c:pt idx="3">
                  <c:v>43342</c:v>
                </c:pt>
                <c:pt idx="4">
                  <c:v>43373</c:v>
                </c:pt>
                <c:pt idx="5">
                  <c:v>43403</c:v>
                </c:pt>
              </c:numCache>
            </c:numRef>
          </c:cat>
          <c:val>
            <c:numRef>
              <c:f>October!$C$84:$H$84</c:f>
              <c:numCache>
                <c:formatCode>#,##0</c:formatCode>
                <c:ptCount val="6"/>
                <c:pt idx="0">
                  <c:v>1422382</c:v>
                </c:pt>
                <c:pt idx="1">
                  <c:v>1447798</c:v>
                </c:pt>
                <c:pt idx="2">
                  <c:v>1466134</c:v>
                </c:pt>
                <c:pt idx="3">
                  <c:v>1528413</c:v>
                </c:pt>
                <c:pt idx="4">
                  <c:v>1604456</c:v>
                </c:pt>
                <c:pt idx="5">
                  <c:v>1685168</c:v>
                </c:pt>
              </c:numCache>
            </c:numRef>
          </c:val>
        </c:ser>
        <c:ser>
          <c:idx val="1"/>
          <c:order val="1"/>
          <c:tx>
            <c:strRef>
              <c:f>October!$B$85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October!$C$83:$H$83</c:f>
              <c:numCache>
                <c:formatCode>[$-419]mmmm\ yyyy;@</c:formatCode>
                <c:ptCount val="6"/>
                <c:pt idx="0">
                  <c:v>43250</c:v>
                </c:pt>
                <c:pt idx="1">
                  <c:v>43281</c:v>
                </c:pt>
                <c:pt idx="2">
                  <c:v>43311</c:v>
                </c:pt>
                <c:pt idx="3">
                  <c:v>43342</c:v>
                </c:pt>
                <c:pt idx="4">
                  <c:v>43373</c:v>
                </c:pt>
                <c:pt idx="5">
                  <c:v>43403</c:v>
                </c:pt>
              </c:numCache>
            </c:numRef>
          </c:cat>
          <c:val>
            <c:numRef>
              <c:f>October!$C$85:$H$85</c:f>
              <c:numCache>
                <c:formatCode>#,##0</c:formatCode>
                <c:ptCount val="6"/>
                <c:pt idx="0">
                  <c:v>17314</c:v>
                </c:pt>
                <c:pt idx="1">
                  <c:v>16474</c:v>
                </c:pt>
                <c:pt idx="2">
                  <c:v>16523</c:v>
                </c:pt>
                <c:pt idx="3">
                  <c:v>16598</c:v>
                </c:pt>
                <c:pt idx="4">
                  <c:v>16427</c:v>
                </c:pt>
                <c:pt idx="5">
                  <c:v>16513</c:v>
                </c:pt>
              </c:numCache>
            </c:numRef>
          </c:val>
        </c:ser>
        <c:ser>
          <c:idx val="2"/>
          <c:order val="2"/>
          <c:tx>
            <c:strRef>
              <c:f>October!$B$86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October!$C$83:$H$83</c:f>
              <c:numCache>
                <c:formatCode>[$-419]mmmm\ yyyy;@</c:formatCode>
                <c:ptCount val="6"/>
                <c:pt idx="0">
                  <c:v>43250</c:v>
                </c:pt>
                <c:pt idx="1">
                  <c:v>43281</c:v>
                </c:pt>
                <c:pt idx="2">
                  <c:v>43311</c:v>
                </c:pt>
                <c:pt idx="3">
                  <c:v>43342</c:v>
                </c:pt>
                <c:pt idx="4">
                  <c:v>43373</c:v>
                </c:pt>
                <c:pt idx="5">
                  <c:v>43403</c:v>
                </c:pt>
              </c:numCache>
            </c:numRef>
          </c:cat>
          <c:val>
            <c:numRef>
              <c:f>October!$C$86:$H$86</c:f>
              <c:numCache>
                <c:formatCode>#,##0</c:formatCode>
                <c:ptCount val="6"/>
                <c:pt idx="0">
                  <c:v>10751</c:v>
                </c:pt>
                <c:pt idx="1">
                  <c:v>10455</c:v>
                </c:pt>
                <c:pt idx="2">
                  <c:v>10354</c:v>
                </c:pt>
                <c:pt idx="3">
                  <c:v>10546</c:v>
                </c:pt>
                <c:pt idx="4">
                  <c:v>10655</c:v>
                </c:pt>
                <c:pt idx="5">
                  <c:v>10989</c:v>
                </c:pt>
              </c:numCache>
            </c:numRef>
          </c:val>
        </c:ser>
        <c:ser>
          <c:idx val="3"/>
          <c:order val="3"/>
          <c:tx>
            <c:strRef>
              <c:f>October!$B$87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October!$C$83:$H$83</c:f>
              <c:numCache>
                <c:formatCode>[$-419]mmmm\ yyyy;@</c:formatCode>
                <c:ptCount val="6"/>
                <c:pt idx="0">
                  <c:v>43250</c:v>
                </c:pt>
                <c:pt idx="1">
                  <c:v>43281</c:v>
                </c:pt>
                <c:pt idx="2">
                  <c:v>43311</c:v>
                </c:pt>
                <c:pt idx="3">
                  <c:v>43342</c:v>
                </c:pt>
                <c:pt idx="4">
                  <c:v>43373</c:v>
                </c:pt>
                <c:pt idx="5">
                  <c:v>43403</c:v>
                </c:pt>
              </c:numCache>
            </c:numRef>
          </c:cat>
          <c:val>
            <c:numRef>
              <c:f>October!$C$87:$H$87</c:f>
              <c:numCache>
                <c:formatCode>#,##0</c:formatCode>
                <c:ptCount val="6"/>
                <c:pt idx="0">
                  <c:v>26892</c:v>
                </c:pt>
                <c:pt idx="1">
                  <c:v>27438</c:v>
                </c:pt>
                <c:pt idx="2">
                  <c:v>27758</c:v>
                </c:pt>
                <c:pt idx="3">
                  <c:v>27858</c:v>
                </c:pt>
                <c:pt idx="4">
                  <c:v>27795</c:v>
                </c:pt>
                <c:pt idx="5">
                  <c:v>28000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215985416"/>
        <c:axId val="1215985024"/>
        <c:axId val="0"/>
      </c:bar3DChart>
      <c:dateAx>
        <c:axId val="1215985416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59850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15985024"/>
        <c:scaling>
          <c:orientation val="minMax"/>
          <c:max val="12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5985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November!$B$50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November!$C$50:$I$50</c:f>
              <c:numCache>
                <c:formatCode>General</c:formatCode>
                <c:ptCount val="7"/>
                <c:pt idx="2" formatCode="#,##0">
                  <c:v>881844</c:v>
                </c:pt>
                <c:pt idx="3" formatCode="#,##0">
                  <c:v>944559</c:v>
                </c:pt>
                <c:pt idx="4" formatCode="#,##0">
                  <c:v>1006751</c:v>
                </c:pt>
                <c:pt idx="5" formatCode="#,##0">
                  <c:v>1102966</c:v>
                </c:pt>
                <c:pt idx="6" formatCode="#,##0">
                  <c:v>1310295.9999999998</c:v>
                </c:pt>
              </c:numCache>
            </c:numRef>
          </c:val>
        </c:ser>
        <c:ser>
          <c:idx val="1"/>
          <c:order val="1"/>
          <c:tx>
            <c:strRef>
              <c:f>November!$B$51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November!$C$51:$I$51</c:f>
              <c:numCache>
                <c:formatCode>General</c:formatCode>
                <c:ptCount val="7"/>
                <c:pt idx="2" formatCode="#,##0">
                  <c:v>19539</c:v>
                </c:pt>
                <c:pt idx="3" formatCode="#,##0">
                  <c:v>20178</c:v>
                </c:pt>
                <c:pt idx="4" formatCode="#,##0">
                  <c:v>20753</c:v>
                </c:pt>
                <c:pt idx="5" formatCode="#,##0">
                  <c:v>18622</c:v>
                </c:pt>
                <c:pt idx="6" formatCode="#,##0">
                  <c:v>17766</c:v>
                </c:pt>
              </c:numCache>
            </c:numRef>
          </c:val>
        </c:ser>
        <c:ser>
          <c:idx val="2"/>
          <c:order val="2"/>
          <c:tx>
            <c:strRef>
              <c:f>November!$B$52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November!$C$52:$I$52</c:f>
              <c:numCache>
                <c:formatCode>General</c:formatCode>
                <c:ptCount val="7"/>
                <c:pt idx="2" formatCode="#,##0">
                  <c:v>6957</c:v>
                </c:pt>
                <c:pt idx="3" formatCode="#,##0">
                  <c:v>7486</c:v>
                </c:pt>
                <c:pt idx="4" formatCode="#,##0">
                  <c:v>8729</c:v>
                </c:pt>
                <c:pt idx="5" formatCode="#,##0">
                  <c:v>9215</c:v>
                </c:pt>
                <c:pt idx="6" formatCode="#,##0">
                  <c:v>10211</c:v>
                </c:pt>
              </c:numCache>
            </c:numRef>
          </c:val>
        </c:ser>
        <c:ser>
          <c:idx val="3"/>
          <c:order val="3"/>
          <c:tx>
            <c:strRef>
              <c:f>November!$B$53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November!$C$53:$I$53</c:f>
              <c:numCache>
                <c:formatCode>General</c:formatCode>
                <c:ptCount val="7"/>
                <c:pt idx="2" formatCode="#,##0">
                  <c:v>5182</c:v>
                </c:pt>
                <c:pt idx="3" formatCode="#,##0">
                  <c:v>5142</c:v>
                </c:pt>
                <c:pt idx="4" formatCode="#,##0">
                  <c:v>3836</c:v>
                </c:pt>
                <c:pt idx="5" formatCode="#,##0">
                  <c:v>10694</c:v>
                </c:pt>
                <c:pt idx="6" formatCode="#,##0">
                  <c:v>22564.000000000004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215985808"/>
        <c:axId val="1215986984"/>
        <c:axId val="0"/>
      </c:bar3DChart>
      <c:dateAx>
        <c:axId val="121598580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5986984"/>
        <c:crosses val="autoZero"/>
        <c:auto val="1"/>
        <c:lblOffset val="100"/>
        <c:baseTimeUnit val="years"/>
        <c:majorUnit val="1"/>
        <c:minorUnit val="1"/>
      </c:dateAx>
      <c:valAx>
        <c:axId val="1215986984"/>
        <c:scaling>
          <c:orientation val="minMax"/>
          <c:max val="12000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5985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November!$B$84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November!$C$83:$H$83</c:f>
              <c:numCache>
                <c:formatCode>[$-419]mmmm\ yyyy;@</c:formatCode>
                <c:ptCount val="6"/>
                <c:pt idx="0">
                  <c:v>43281</c:v>
                </c:pt>
                <c:pt idx="1">
                  <c:v>43311</c:v>
                </c:pt>
                <c:pt idx="2">
                  <c:v>43342</c:v>
                </c:pt>
                <c:pt idx="3">
                  <c:v>43373</c:v>
                </c:pt>
                <c:pt idx="4">
                  <c:v>43403</c:v>
                </c:pt>
                <c:pt idx="5">
                  <c:v>43434</c:v>
                </c:pt>
              </c:numCache>
            </c:numRef>
          </c:cat>
          <c:val>
            <c:numRef>
              <c:f>November!$C$84:$H$84</c:f>
              <c:numCache>
                <c:formatCode>#,##0</c:formatCode>
                <c:ptCount val="6"/>
                <c:pt idx="0">
                  <c:v>1447798</c:v>
                </c:pt>
                <c:pt idx="1">
                  <c:v>1466134</c:v>
                </c:pt>
                <c:pt idx="2">
                  <c:v>1528413</c:v>
                </c:pt>
                <c:pt idx="3">
                  <c:v>1604456</c:v>
                </c:pt>
                <c:pt idx="4">
                  <c:v>1685168</c:v>
                </c:pt>
                <c:pt idx="5">
                  <c:v>1796071</c:v>
                </c:pt>
              </c:numCache>
            </c:numRef>
          </c:val>
        </c:ser>
        <c:ser>
          <c:idx val="1"/>
          <c:order val="1"/>
          <c:tx>
            <c:strRef>
              <c:f>November!$B$85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November!$C$83:$H$83</c:f>
              <c:numCache>
                <c:formatCode>[$-419]mmmm\ yyyy;@</c:formatCode>
                <c:ptCount val="6"/>
                <c:pt idx="0">
                  <c:v>43281</c:v>
                </c:pt>
                <c:pt idx="1">
                  <c:v>43311</c:v>
                </c:pt>
                <c:pt idx="2">
                  <c:v>43342</c:v>
                </c:pt>
                <c:pt idx="3">
                  <c:v>43373</c:v>
                </c:pt>
                <c:pt idx="4">
                  <c:v>43403</c:v>
                </c:pt>
                <c:pt idx="5">
                  <c:v>43434</c:v>
                </c:pt>
              </c:numCache>
            </c:numRef>
          </c:cat>
          <c:val>
            <c:numRef>
              <c:f>November!$C$85:$H$85</c:f>
              <c:numCache>
                <c:formatCode>#,##0</c:formatCode>
                <c:ptCount val="6"/>
                <c:pt idx="0">
                  <c:v>16474</c:v>
                </c:pt>
                <c:pt idx="1">
                  <c:v>16523</c:v>
                </c:pt>
                <c:pt idx="2">
                  <c:v>16598</c:v>
                </c:pt>
                <c:pt idx="3">
                  <c:v>16427</c:v>
                </c:pt>
                <c:pt idx="4">
                  <c:v>16513</c:v>
                </c:pt>
                <c:pt idx="5">
                  <c:v>16547</c:v>
                </c:pt>
              </c:numCache>
            </c:numRef>
          </c:val>
        </c:ser>
        <c:ser>
          <c:idx val="2"/>
          <c:order val="2"/>
          <c:tx>
            <c:strRef>
              <c:f>November!$B$86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November!$C$83:$H$83</c:f>
              <c:numCache>
                <c:formatCode>[$-419]mmmm\ yyyy;@</c:formatCode>
                <c:ptCount val="6"/>
                <c:pt idx="0">
                  <c:v>43281</c:v>
                </c:pt>
                <c:pt idx="1">
                  <c:v>43311</c:v>
                </c:pt>
                <c:pt idx="2">
                  <c:v>43342</c:v>
                </c:pt>
                <c:pt idx="3">
                  <c:v>43373</c:v>
                </c:pt>
                <c:pt idx="4">
                  <c:v>43403</c:v>
                </c:pt>
                <c:pt idx="5">
                  <c:v>43434</c:v>
                </c:pt>
              </c:numCache>
            </c:numRef>
          </c:cat>
          <c:val>
            <c:numRef>
              <c:f>November!$C$86:$H$86</c:f>
              <c:numCache>
                <c:formatCode>#,##0</c:formatCode>
                <c:ptCount val="6"/>
                <c:pt idx="0">
                  <c:v>10455</c:v>
                </c:pt>
                <c:pt idx="1">
                  <c:v>10354</c:v>
                </c:pt>
                <c:pt idx="2">
                  <c:v>10546</c:v>
                </c:pt>
                <c:pt idx="3">
                  <c:v>10655</c:v>
                </c:pt>
                <c:pt idx="4">
                  <c:v>10989</c:v>
                </c:pt>
                <c:pt idx="5">
                  <c:v>11151</c:v>
                </c:pt>
              </c:numCache>
            </c:numRef>
          </c:val>
        </c:ser>
        <c:ser>
          <c:idx val="3"/>
          <c:order val="3"/>
          <c:tx>
            <c:strRef>
              <c:f>November!$B$87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November!$C$83:$H$83</c:f>
              <c:numCache>
                <c:formatCode>[$-419]mmmm\ yyyy;@</c:formatCode>
                <c:ptCount val="6"/>
                <c:pt idx="0">
                  <c:v>43281</c:v>
                </c:pt>
                <c:pt idx="1">
                  <c:v>43311</c:v>
                </c:pt>
                <c:pt idx="2">
                  <c:v>43342</c:v>
                </c:pt>
                <c:pt idx="3">
                  <c:v>43373</c:v>
                </c:pt>
                <c:pt idx="4">
                  <c:v>43403</c:v>
                </c:pt>
                <c:pt idx="5">
                  <c:v>43434</c:v>
                </c:pt>
              </c:numCache>
            </c:numRef>
          </c:cat>
          <c:val>
            <c:numRef>
              <c:f>November!$C$87:$H$87</c:f>
              <c:numCache>
                <c:formatCode>#,##0</c:formatCode>
                <c:ptCount val="6"/>
                <c:pt idx="0">
                  <c:v>27438</c:v>
                </c:pt>
                <c:pt idx="1">
                  <c:v>27758</c:v>
                </c:pt>
                <c:pt idx="2">
                  <c:v>27858</c:v>
                </c:pt>
                <c:pt idx="3">
                  <c:v>27795</c:v>
                </c:pt>
                <c:pt idx="4">
                  <c:v>28000</c:v>
                </c:pt>
                <c:pt idx="5">
                  <c:v>28275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215987768"/>
        <c:axId val="1215988160"/>
        <c:axId val="0"/>
      </c:bar3DChart>
      <c:dateAx>
        <c:axId val="1215987768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59881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15988160"/>
        <c:scaling>
          <c:orientation val="minMax"/>
          <c:max val="12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5987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December!$B$50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December!$E$50:$J$50</c:f>
              <c:numCache>
                <c:formatCode>#,##0</c:formatCode>
                <c:ptCount val="6"/>
                <c:pt idx="0">
                  <c:v>881844</c:v>
                </c:pt>
                <c:pt idx="1">
                  <c:v>944559</c:v>
                </c:pt>
                <c:pt idx="2">
                  <c:v>1006751</c:v>
                </c:pt>
                <c:pt idx="3">
                  <c:v>1102966</c:v>
                </c:pt>
                <c:pt idx="4">
                  <c:v>1310295.9999999998</c:v>
                </c:pt>
                <c:pt idx="5">
                  <c:v>1955118</c:v>
                </c:pt>
              </c:numCache>
            </c:numRef>
          </c:val>
        </c:ser>
        <c:ser>
          <c:idx val="1"/>
          <c:order val="1"/>
          <c:tx>
            <c:strRef>
              <c:f>December!$B$51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December!$E$51:$J$51</c:f>
              <c:numCache>
                <c:formatCode>#,##0</c:formatCode>
                <c:ptCount val="6"/>
                <c:pt idx="0">
                  <c:v>19539</c:v>
                </c:pt>
                <c:pt idx="1">
                  <c:v>20178</c:v>
                </c:pt>
                <c:pt idx="2">
                  <c:v>20753</c:v>
                </c:pt>
                <c:pt idx="3">
                  <c:v>18622</c:v>
                </c:pt>
                <c:pt idx="4">
                  <c:v>17766</c:v>
                </c:pt>
                <c:pt idx="5">
                  <c:v>16631</c:v>
                </c:pt>
              </c:numCache>
            </c:numRef>
          </c:val>
        </c:ser>
        <c:ser>
          <c:idx val="2"/>
          <c:order val="2"/>
          <c:tx>
            <c:strRef>
              <c:f>December!$B$52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December!$E$52:$J$52</c:f>
              <c:numCache>
                <c:formatCode>#,##0</c:formatCode>
                <c:ptCount val="6"/>
                <c:pt idx="0">
                  <c:v>6957</c:v>
                </c:pt>
                <c:pt idx="1">
                  <c:v>7486</c:v>
                </c:pt>
                <c:pt idx="2">
                  <c:v>8729</c:v>
                </c:pt>
                <c:pt idx="3">
                  <c:v>9215</c:v>
                </c:pt>
                <c:pt idx="4">
                  <c:v>10211</c:v>
                </c:pt>
                <c:pt idx="5">
                  <c:v>11453</c:v>
                </c:pt>
              </c:numCache>
            </c:numRef>
          </c:val>
        </c:ser>
        <c:ser>
          <c:idx val="3"/>
          <c:order val="3"/>
          <c:tx>
            <c:strRef>
              <c:f>December!$B$53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December!$E$53:$J$53</c:f>
              <c:numCache>
                <c:formatCode>#,##0</c:formatCode>
                <c:ptCount val="6"/>
                <c:pt idx="0">
                  <c:v>5182</c:v>
                </c:pt>
                <c:pt idx="1">
                  <c:v>5142</c:v>
                </c:pt>
                <c:pt idx="2">
                  <c:v>3836</c:v>
                </c:pt>
                <c:pt idx="3">
                  <c:v>10694</c:v>
                </c:pt>
                <c:pt idx="4">
                  <c:v>22564.000000000004</c:v>
                </c:pt>
                <c:pt idx="5">
                  <c:v>29262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215993648"/>
        <c:axId val="1215994040"/>
        <c:axId val="0"/>
      </c:bar3DChart>
      <c:dateAx>
        <c:axId val="12159936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5994040"/>
        <c:crosses val="autoZero"/>
        <c:auto val="1"/>
        <c:lblOffset val="100"/>
        <c:baseTimeUnit val="years"/>
        <c:majorUnit val="1"/>
        <c:minorUnit val="1"/>
      </c:dateAx>
      <c:valAx>
        <c:axId val="1215994040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5993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December!$B$84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December!$C$83:$H$83</c:f>
              <c:numCache>
                <c:formatCode>[$-419]mmmm\ yyyy;@</c:formatCode>
                <c:ptCount val="6"/>
                <c:pt idx="0">
                  <c:v>43311</c:v>
                </c:pt>
                <c:pt idx="1">
                  <c:v>43342</c:v>
                </c:pt>
                <c:pt idx="2">
                  <c:v>43373</c:v>
                </c:pt>
                <c:pt idx="3">
                  <c:v>43403</c:v>
                </c:pt>
                <c:pt idx="4">
                  <c:v>43434</c:v>
                </c:pt>
                <c:pt idx="5">
                  <c:v>43464</c:v>
                </c:pt>
              </c:numCache>
            </c:numRef>
          </c:cat>
          <c:val>
            <c:numRef>
              <c:f>December!$C$84:$H$84</c:f>
              <c:numCache>
                <c:formatCode>#,##0</c:formatCode>
                <c:ptCount val="6"/>
                <c:pt idx="0">
                  <c:v>1466134</c:v>
                </c:pt>
                <c:pt idx="1">
                  <c:v>1528413</c:v>
                </c:pt>
                <c:pt idx="2">
                  <c:v>1604456</c:v>
                </c:pt>
                <c:pt idx="3">
                  <c:v>1685168</c:v>
                </c:pt>
                <c:pt idx="4">
                  <c:v>1796071</c:v>
                </c:pt>
                <c:pt idx="5">
                  <c:v>1955118</c:v>
                </c:pt>
              </c:numCache>
            </c:numRef>
          </c:val>
        </c:ser>
        <c:ser>
          <c:idx val="1"/>
          <c:order val="1"/>
          <c:tx>
            <c:strRef>
              <c:f>December!$B$85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December!$C$83:$H$83</c:f>
              <c:numCache>
                <c:formatCode>[$-419]mmmm\ yyyy;@</c:formatCode>
                <c:ptCount val="6"/>
                <c:pt idx="0">
                  <c:v>43311</c:v>
                </c:pt>
                <c:pt idx="1">
                  <c:v>43342</c:v>
                </c:pt>
                <c:pt idx="2">
                  <c:v>43373</c:v>
                </c:pt>
                <c:pt idx="3">
                  <c:v>43403</c:v>
                </c:pt>
                <c:pt idx="4">
                  <c:v>43434</c:v>
                </c:pt>
                <c:pt idx="5">
                  <c:v>43464</c:v>
                </c:pt>
              </c:numCache>
            </c:numRef>
          </c:cat>
          <c:val>
            <c:numRef>
              <c:f>December!$C$85:$H$85</c:f>
              <c:numCache>
                <c:formatCode>#,##0</c:formatCode>
                <c:ptCount val="6"/>
                <c:pt idx="0">
                  <c:v>16523</c:v>
                </c:pt>
                <c:pt idx="1">
                  <c:v>16598</c:v>
                </c:pt>
                <c:pt idx="2">
                  <c:v>16427</c:v>
                </c:pt>
                <c:pt idx="3">
                  <c:v>16513</c:v>
                </c:pt>
                <c:pt idx="4">
                  <c:v>16547</c:v>
                </c:pt>
                <c:pt idx="5">
                  <c:v>16631</c:v>
                </c:pt>
              </c:numCache>
            </c:numRef>
          </c:val>
        </c:ser>
        <c:ser>
          <c:idx val="2"/>
          <c:order val="2"/>
          <c:tx>
            <c:strRef>
              <c:f>December!$B$86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December!$C$83:$H$83</c:f>
              <c:numCache>
                <c:formatCode>[$-419]mmmm\ yyyy;@</c:formatCode>
                <c:ptCount val="6"/>
                <c:pt idx="0">
                  <c:v>43311</c:v>
                </c:pt>
                <c:pt idx="1">
                  <c:v>43342</c:v>
                </c:pt>
                <c:pt idx="2">
                  <c:v>43373</c:v>
                </c:pt>
                <c:pt idx="3">
                  <c:v>43403</c:v>
                </c:pt>
                <c:pt idx="4">
                  <c:v>43434</c:v>
                </c:pt>
                <c:pt idx="5">
                  <c:v>43464</c:v>
                </c:pt>
              </c:numCache>
            </c:numRef>
          </c:cat>
          <c:val>
            <c:numRef>
              <c:f>December!$C$86:$H$86</c:f>
              <c:numCache>
                <c:formatCode>#,##0</c:formatCode>
                <c:ptCount val="6"/>
                <c:pt idx="0">
                  <c:v>10354</c:v>
                </c:pt>
                <c:pt idx="1">
                  <c:v>10546</c:v>
                </c:pt>
                <c:pt idx="2">
                  <c:v>10655</c:v>
                </c:pt>
                <c:pt idx="3">
                  <c:v>10989</c:v>
                </c:pt>
                <c:pt idx="4">
                  <c:v>11151</c:v>
                </c:pt>
                <c:pt idx="5">
                  <c:v>11453</c:v>
                </c:pt>
              </c:numCache>
            </c:numRef>
          </c:val>
        </c:ser>
        <c:ser>
          <c:idx val="3"/>
          <c:order val="3"/>
          <c:tx>
            <c:strRef>
              <c:f>December!$B$87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December!$C$83:$H$83</c:f>
              <c:numCache>
                <c:formatCode>[$-419]mmmm\ yyyy;@</c:formatCode>
                <c:ptCount val="6"/>
                <c:pt idx="0">
                  <c:v>43311</c:v>
                </c:pt>
                <c:pt idx="1">
                  <c:v>43342</c:v>
                </c:pt>
                <c:pt idx="2">
                  <c:v>43373</c:v>
                </c:pt>
                <c:pt idx="3">
                  <c:v>43403</c:v>
                </c:pt>
                <c:pt idx="4">
                  <c:v>43434</c:v>
                </c:pt>
                <c:pt idx="5">
                  <c:v>43464</c:v>
                </c:pt>
              </c:numCache>
            </c:numRef>
          </c:cat>
          <c:val>
            <c:numRef>
              <c:f>December!$C$87:$H$87</c:f>
              <c:numCache>
                <c:formatCode>#,##0</c:formatCode>
                <c:ptCount val="6"/>
                <c:pt idx="0">
                  <c:v>27758</c:v>
                </c:pt>
                <c:pt idx="1">
                  <c:v>27858</c:v>
                </c:pt>
                <c:pt idx="2">
                  <c:v>27795</c:v>
                </c:pt>
                <c:pt idx="3">
                  <c:v>28000</c:v>
                </c:pt>
                <c:pt idx="4">
                  <c:v>28275</c:v>
                </c:pt>
                <c:pt idx="5">
                  <c:v>29262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215994824"/>
        <c:axId val="1215995216"/>
        <c:axId val="0"/>
      </c:bar3DChart>
      <c:dateAx>
        <c:axId val="1215994824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59952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1599521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5994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February!$B$50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February!$C$50:$I$50</c:f>
              <c:numCache>
                <c:formatCode>General</c:formatCode>
                <c:ptCount val="7"/>
                <c:pt idx="2" formatCode="#,##0">
                  <c:v>881844</c:v>
                </c:pt>
                <c:pt idx="3" formatCode="#,##0">
                  <c:v>944559</c:v>
                </c:pt>
                <c:pt idx="4" formatCode="#,##0">
                  <c:v>1006751</c:v>
                </c:pt>
                <c:pt idx="5" formatCode="#,##0">
                  <c:v>1102966</c:v>
                </c:pt>
                <c:pt idx="6" formatCode="#,##0">
                  <c:v>1310295.9999999998</c:v>
                </c:pt>
              </c:numCache>
            </c:numRef>
          </c:val>
        </c:ser>
        <c:ser>
          <c:idx val="1"/>
          <c:order val="1"/>
          <c:tx>
            <c:strRef>
              <c:f>February!$B$51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February!$C$51:$I$51</c:f>
              <c:numCache>
                <c:formatCode>General</c:formatCode>
                <c:ptCount val="7"/>
                <c:pt idx="2" formatCode="#,##0">
                  <c:v>19539</c:v>
                </c:pt>
                <c:pt idx="3" formatCode="#,##0">
                  <c:v>20178</c:v>
                </c:pt>
                <c:pt idx="4" formatCode="#,##0">
                  <c:v>20753</c:v>
                </c:pt>
                <c:pt idx="5" formatCode="#,##0">
                  <c:v>18622</c:v>
                </c:pt>
                <c:pt idx="6" formatCode="#,##0">
                  <c:v>17766</c:v>
                </c:pt>
              </c:numCache>
            </c:numRef>
          </c:val>
        </c:ser>
        <c:ser>
          <c:idx val="2"/>
          <c:order val="2"/>
          <c:tx>
            <c:strRef>
              <c:f>February!$B$52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February!$C$52:$I$52</c:f>
              <c:numCache>
                <c:formatCode>General</c:formatCode>
                <c:ptCount val="7"/>
                <c:pt idx="2" formatCode="#,##0">
                  <c:v>6957</c:v>
                </c:pt>
                <c:pt idx="3" formatCode="#,##0">
                  <c:v>7486</c:v>
                </c:pt>
                <c:pt idx="4" formatCode="#,##0">
                  <c:v>8729</c:v>
                </c:pt>
                <c:pt idx="5" formatCode="#,##0">
                  <c:v>9215</c:v>
                </c:pt>
                <c:pt idx="6" formatCode="#,##0">
                  <c:v>10211</c:v>
                </c:pt>
              </c:numCache>
            </c:numRef>
          </c:val>
        </c:ser>
        <c:ser>
          <c:idx val="3"/>
          <c:order val="3"/>
          <c:tx>
            <c:strRef>
              <c:f>February!$B$53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February!$C$53:$I$53</c:f>
              <c:numCache>
                <c:formatCode>General</c:formatCode>
                <c:ptCount val="7"/>
                <c:pt idx="2" formatCode="#,##0">
                  <c:v>5182</c:v>
                </c:pt>
                <c:pt idx="3" formatCode="#,##0">
                  <c:v>5142</c:v>
                </c:pt>
                <c:pt idx="4" formatCode="#,##0">
                  <c:v>3836</c:v>
                </c:pt>
                <c:pt idx="5" formatCode="#,##0">
                  <c:v>10694</c:v>
                </c:pt>
                <c:pt idx="6" formatCode="#,##0">
                  <c:v>22564.000000000004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216375104"/>
        <c:axId val="1216375496"/>
        <c:axId val="0"/>
      </c:bar3DChart>
      <c:dateAx>
        <c:axId val="121637510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75496"/>
        <c:crosses val="autoZero"/>
        <c:auto val="1"/>
        <c:lblOffset val="100"/>
        <c:baseTimeUnit val="years"/>
        <c:majorUnit val="1"/>
        <c:minorUnit val="1"/>
      </c:dateAx>
      <c:valAx>
        <c:axId val="1216375496"/>
        <c:scaling>
          <c:orientation val="minMax"/>
          <c:max val="12000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75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February!$B$84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February!$C$83:$H$83</c:f>
              <c:numCache>
                <c:formatCode>[$-419]mmmm\ yyyy;@</c:formatCode>
                <c:ptCount val="6"/>
                <c:pt idx="0">
                  <c:v>43006</c:v>
                </c:pt>
                <c:pt idx="1">
                  <c:v>43036</c:v>
                </c:pt>
                <c:pt idx="2">
                  <c:v>43067</c:v>
                </c:pt>
                <c:pt idx="3">
                  <c:v>43097</c:v>
                </c:pt>
                <c:pt idx="4">
                  <c:v>43128</c:v>
                </c:pt>
                <c:pt idx="5">
                  <c:v>43159</c:v>
                </c:pt>
              </c:numCache>
            </c:numRef>
          </c:cat>
          <c:val>
            <c:numRef>
              <c:f>February!$C$84:$H$84</c:f>
              <c:numCache>
                <c:formatCode>#,##0</c:formatCode>
                <c:ptCount val="6"/>
                <c:pt idx="0">
                  <c:v>1253028</c:v>
                </c:pt>
                <c:pt idx="1">
                  <c:v>1265256</c:v>
                </c:pt>
                <c:pt idx="2">
                  <c:v>1284771.0000000002</c:v>
                </c:pt>
                <c:pt idx="3">
                  <c:v>1310295.9999999998</c:v>
                </c:pt>
                <c:pt idx="4">
                  <c:v>1322544</c:v>
                </c:pt>
                <c:pt idx="5">
                  <c:v>1340140</c:v>
                </c:pt>
              </c:numCache>
            </c:numRef>
          </c:val>
        </c:ser>
        <c:ser>
          <c:idx val="1"/>
          <c:order val="1"/>
          <c:tx>
            <c:strRef>
              <c:f>February!$B$85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February!$C$83:$H$83</c:f>
              <c:numCache>
                <c:formatCode>[$-419]mmmm\ yyyy;@</c:formatCode>
                <c:ptCount val="6"/>
                <c:pt idx="0">
                  <c:v>43006</c:v>
                </c:pt>
                <c:pt idx="1">
                  <c:v>43036</c:v>
                </c:pt>
                <c:pt idx="2">
                  <c:v>43067</c:v>
                </c:pt>
                <c:pt idx="3">
                  <c:v>43097</c:v>
                </c:pt>
                <c:pt idx="4">
                  <c:v>43128</c:v>
                </c:pt>
                <c:pt idx="5">
                  <c:v>43159</c:v>
                </c:pt>
              </c:numCache>
            </c:numRef>
          </c:cat>
          <c:val>
            <c:numRef>
              <c:f>February!$C$85:$H$85</c:f>
              <c:numCache>
                <c:formatCode>#,##0</c:formatCode>
                <c:ptCount val="6"/>
                <c:pt idx="0">
                  <c:v>18550</c:v>
                </c:pt>
                <c:pt idx="1">
                  <c:v>17992</c:v>
                </c:pt>
                <c:pt idx="2">
                  <c:v>17818</c:v>
                </c:pt>
                <c:pt idx="3">
                  <c:v>17766</c:v>
                </c:pt>
                <c:pt idx="4">
                  <c:v>17405</c:v>
                </c:pt>
                <c:pt idx="5">
                  <c:v>17304</c:v>
                </c:pt>
              </c:numCache>
            </c:numRef>
          </c:val>
        </c:ser>
        <c:ser>
          <c:idx val="2"/>
          <c:order val="2"/>
          <c:tx>
            <c:strRef>
              <c:f>February!$B$86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February!$C$83:$H$83</c:f>
              <c:numCache>
                <c:formatCode>[$-419]mmmm\ yyyy;@</c:formatCode>
                <c:ptCount val="6"/>
                <c:pt idx="0">
                  <c:v>43006</c:v>
                </c:pt>
                <c:pt idx="1">
                  <c:v>43036</c:v>
                </c:pt>
                <c:pt idx="2">
                  <c:v>43067</c:v>
                </c:pt>
                <c:pt idx="3">
                  <c:v>43097</c:v>
                </c:pt>
                <c:pt idx="4">
                  <c:v>43128</c:v>
                </c:pt>
                <c:pt idx="5">
                  <c:v>43159</c:v>
                </c:pt>
              </c:numCache>
            </c:numRef>
          </c:cat>
          <c:val>
            <c:numRef>
              <c:f>February!$C$86:$H$86</c:f>
              <c:numCache>
                <c:formatCode>#,##0</c:formatCode>
                <c:ptCount val="6"/>
                <c:pt idx="0">
                  <c:v>10474</c:v>
                </c:pt>
                <c:pt idx="1">
                  <c:v>10117</c:v>
                </c:pt>
                <c:pt idx="2">
                  <c:v>10090</c:v>
                </c:pt>
                <c:pt idx="3">
                  <c:v>10211</c:v>
                </c:pt>
                <c:pt idx="4">
                  <c:v>10254</c:v>
                </c:pt>
                <c:pt idx="5">
                  <c:v>10291</c:v>
                </c:pt>
              </c:numCache>
            </c:numRef>
          </c:val>
        </c:ser>
        <c:ser>
          <c:idx val="3"/>
          <c:order val="3"/>
          <c:tx>
            <c:strRef>
              <c:f>February!$B$87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February!$C$83:$H$83</c:f>
              <c:numCache>
                <c:formatCode>[$-419]mmmm\ yyyy;@</c:formatCode>
                <c:ptCount val="6"/>
                <c:pt idx="0">
                  <c:v>43006</c:v>
                </c:pt>
                <c:pt idx="1">
                  <c:v>43036</c:v>
                </c:pt>
                <c:pt idx="2">
                  <c:v>43067</c:v>
                </c:pt>
                <c:pt idx="3">
                  <c:v>43097</c:v>
                </c:pt>
                <c:pt idx="4">
                  <c:v>43128</c:v>
                </c:pt>
                <c:pt idx="5">
                  <c:v>43159</c:v>
                </c:pt>
              </c:numCache>
            </c:numRef>
          </c:cat>
          <c:val>
            <c:numRef>
              <c:f>February!$C$87:$H$87</c:f>
              <c:numCache>
                <c:formatCode>#,##0</c:formatCode>
                <c:ptCount val="6"/>
                <c:pt idx="0">
                  <c:v>18940</c:v>
                </c:pt>
                <c:pt idx="1">
                  <c:v>20071</c:v>
                </c:pt>
                <c:pt idx="2">
                  <c:v>20882.999999999996</c:v>
                </c:pt>
                <c:pt idx="3">
                  <c:v>22564.000000000004</c:v>
                </c:pt>
                <c:pt idx="4">
                  <c:v>23260</c:v>
                </c:pt>
                <c:pt idx="5">
                  <c:v>23801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216376280"/>
        <c:axId val="1216376672"/>
        <c:axId val="0"/>
      </c:bar3DChart>
      <c:dateAx>
        <c:axId val="121637628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7667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16376672"/>
        <c:scaling>
          <c:orientation val="minMax"/>
          <c:max val="12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76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March!$B$50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March!$C$50:$I$50</c:f>
              <c:numCache>
                <c:formatCode>General</c:formatCode>
                <c:ptCount val="7"/>
                <c:pt idx="2" formatCode="#,##0">
                  <c:v>881844</c:v>
                </c:pt>
                <c:pt idx="3" formatCode="#,##0">
                  <c:v>944559</c:v>
                </c:pt>
                <c:pt idx="4" formatCode="#,##0">
                  <c:v>1006751</c:v>
                </c:pt>
                <c:pt idx="5" formatCode="#,##0">
                  <c:v>1102966</c:v>
                </c:pt>
                <c:pt idx="6" formatCode="#,##0">
                  <c:v>1310295.9999999998</c:v>
                </c:pt>
              </c:numCache>
            </c:numRef>
          </c:val>
        </c:ser>
        <c:ser>
          <c:idx val="1"/>
          <c:order val="1"/>
          <c:tx>
            <c:strRef>
              <c:f>March!$B$51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March!$C$51:$I$51</c:f>
              <c:numCache>
                <c:formatCode>General</c:formatCode>
                <c:ptCount val="7"/>
                <c:pt idx="2" formatCode="#,##0">
                  <c:v>19539</c:v>
                </c:pt>
                <c:pt idx="3" formatCode="#,##0">
                  <c:v>20178</c:v>
                </c:pt>
                <c:pt idx="4" formatCode="#,##0">
                  <c:v>20753</c:v>
                </c:pt>
                <c:pt idx="5" formatCode="#,##0">
                  <c:v>18622</c:v>
                </c:pt>
                <c:pt idx="6" formatCode="#,##0">
                  <c:v>17766</c:v>
                </c:pt>
              </c:numCache>
            </c:numRef>
          </c:val>
        </c:ser>
        <c:ser>
          <c:idx val="2"/>
          <c:order val="2"/>
          <c:tx>
            <c:strRef>
              <c:f>March!$B$52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March!$C$52:$I$52</c:f>
              <c:numCache>
                <c:formatCode>General</c:formatCode>
                <c:ptCount val="7"/>
                <c:pt idx="2" formatCode="#,##0">
                  <c:v>6957</c:v>
                </c:pt>
                <c:pt idx="3" formatCode="#,##0">
                  <c:v>7486</c:v>
                </c:pt>
                <c:pt idx="4" formatCode="#,##0">
                  <c:v>8729</c:v>
                </c:pt>
                <c:pt idx="5" formatCode="#,##0">
                  <c:v>9215</c:v>
                </c:pt>
                <c:pt idx="6" formatCode="#,##0">
                  <c:v>10211</c:v>
                </c:pt>
              </c:numCache>
            </c:numRef>
          </c:val>
        </c:ser>
        <c:ser>
          <c:idx val="3"/>
          <c:order val="3"/>
          <c:tx>
            <c:strRef>
              <c:f>March!$B$53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March!$C$53:$I$53</c:f>
              <c:numCache>
                <c:formatCode>General</c:formatCode>
                <c:ptCount val="7"/>
                <c:pt idx="2" formatCode="#,##0">
                  <c:v>5182</c:v>
                </c:pt>
                <c:pt idx="3" formatCode="#,##0">
                  <c:v>5142</c:v>
                </c:pt>
                <c:pt idx="4" formatCode="#,##0">
                  <c:v>3836</c:v>
                </c:pt>
                <c:pt idx="5" formatCode="#,##0">
                  <c:v>10694</c:v>
                </c:pt>
                <c:pt idx="6" formatCode="#,##0">
                  <c:v>22564.000000000004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216377848"/>
        <c:axId val="1216378240"/>
        <c:axId val="0"/>
      </c:bar3DChart>
      <c:dateAx>
        <c:axId val="12163778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78240"/>
        <c:crosses val="autoZero"/>
        <c:auto val="1"/>
        <c:lblOffset val="100"/>
        <c:baseTimeUnit val="years"/>
        <c:majorUnit val="1"/>
        <c:minorUnit val="1"/>
      </c:dateAx>
      <c:valAx>
        <c:axId val="1216378240"/>
        <c:scaling>
          <c:orientation val="minMax"/>
          <c:max val="12000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77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March!$B$84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March!$C$83:$H$83</c:f>
              <c:numCache>
                <c:formatCode>[$-419]mmmm\ yyyy;@</c:formatCode>
                <c:ptCount val="6"/>
                <c:pt idx="0">
                  <c:v>43036</c:v>
                </c:pt>
                <c:pt idx="1">
                  <c:v>43067</c:v>
                </c:pt>
                <c:pt idx="2">
                  <c:v>43097</c:v>
                </c:pt>
                <c:pt idx="3">
                  <c:v>43128</c:v>
                </c:pt>
                <c:pt idx="4">
                  <c:v>43159</c:v>
                </c:pt>
                <c:pt idx="5">
                  <c:v>43187</c:v>
                </c:pt>
              </c:numCache>
            </c:numRef>
          </c:cat>
          <c:val>
            <c:numRef>
              <c:f>March!$C$84:$H$84</c:f>
              <c:numCache>
                <c:formatCode>#,##0</c:formatCode>
                <c:ptCount val="6"/>
                <c:pt idx="0">
                  <c:v>1265256</c:v>
                </c:pt>
                <c:pt idx="1">
                  <c:v>1284771.0000000002</c:v>
                </c:pt>
                <c:pt idx="2">
                  <c:v>1310295.9999999998</c:v>
                </c:pt>
                <c:pt idx="3">
                  <c:v>1322544</c:v>
                </c:pt>
                <c:pt idx="4">
                  <c:v>1340140</c:v>
                </c:pt>
                <c:pt idx="5">
                  <c:v>1357954</c:v>
                </c:pt>
              </c:numCache>
            </c:numRef>
          </c:val>
        </c:ser>
        <c:ser>
          <c:idx val="1"/>
          <c:order val="1"/>
          <c:tx>
            <c:strRef>
              <c:f>March!$B$85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March!$C$83:$H$83</c:f>
              <c:numCache>
                <c:formatCode>[$-419]mmmm\ yyyy;@</c:formatCode>
                <c:ptCount val="6"/>
                <c:pt idx="0">
                  <c:v>43036</c:v>
                </c:pt>
                <c:pt idx="1">
                  <c:v>43067</c:v>
                </c:pt>
                <c:pt idx="2">
                  <c:v>43097</c:v>
                </c:pt>
                <c:pt idx="3">
                  <c:v>43128</c:v>
                </c:pt>
                <c:pt idx="4">
                  <c:v>43159</c:v>
                </c:pt>
                <c:pt idx="5">
                  <c:v>43187</c:v>
                </c:pt>
              </c:numCache>
            </c:numRef>
          </c:cat>
          <c:val>
            <c:numRef>
              <c:f>March!$C$85:$H$85</c:f>
              <c:numCache>
                <c:formatCode>#,##0</c:formatCode>
                <c:ptCount val="6"/>
                <c:pt idx="0">
                  <c:v>17992</c:v>
                </c:pt>
                <c:pt idx="1">
                  <c:v>17818</c:v>
                </c:pt>
                <c:pt idx="2">
                  <c:v>17766</c:v>
                </c:pt>
                <c:pt idx="3">
                  <c:v>17405</c:v>
                </c:pt>
                <c:pt idx="4">
                  <c:v>17304</c:v>
                </c:pt>
                <c:pt idx="5">
                  <c:v>17183</c:v>
                </c:pt>
              </c:numCache>
            </c:numRef>
          </c:val>
        </c:ser>
        <c:ser>
          <c:idx val="2"/>
          <c:order val="2"/>
          <c:tx>
            <c:strRef>
              <c:f>March!$B$86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March!$C$83:$H$83</c:f>
              <c:numCache>
                <c:formatCode>[$-419]mmmm\ yyyy;@</c:formatCode>
                <c:ptCount val="6"/>
                <c:pt idx="0">
                  <c:v>43036</c:v>
                </c:pt>
                <c:pt idx="1">
                  <c:v>43067</c:v>
                </c:pt>
                <c:pt idx="2">
                  <c:v>43097</c:v>
                </c:pt>
                <c:pt idx="3">
                  <c:v>43128</c:v>
                </c:pt>
                <c:pt idx="4">
                  <c:v>43159</c:v>
                </c:pt>
                <c:pt idx="5">
                  <c:v>43187</c:v>
                </c:pt>
              </c:numCache>
            </c:numRef>
          </c:cat>
          <c:val>
            <c:numRef>
              <c:f>March!$C$86:$H$86</c:f>
              <c:numCache>
                <c:formatCode>#,##0</c:formatCode>
                <c:ptCount val="6"/>
                <c:pt idx="0">
                  <c:v>10117</c:v>
                </c:pt>
                <c:pt idx="1">
                  <c:v>10090</c:v>
                </c:pt>
                <c:pt idx="2">
                  <c:v>10211</c:v>
                </c:pt>
                <c:pt idx="3">
                  <c:v>10254</c:v>
                </c:pt>
                <c:pt idx="4">
                  <c:v>10291</c:v>
                </c:pt>
                <c:pt idx="5">
                  <c:v>10430</c:v>
                </c:pt>
              </c:numCache>
            </c:numRef>
          </c:val>
        </c:ser>
        <c:ser>
          <c:idx val="3"/>
          <c:order val="3"/>
          <c:tx>
            <c:strRef>
              <c:f>March!$B$87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March!$C$83:$H$83</c:f>
              <c:numCache>
                <c:formatCode>[$-419]mmmm\ yyyy;@</c:formatCode>
                <c:ptCount val="6"/>
                <c:pt idx="0">
                  <c:v>43036</c:v>
                </c:pt>
                <c:pt idx="1">
                  <c:v>43067</c:v>
                </c:pt>
                <c:pt idx="2">
                  <c:v>43097</c:v>
                </c:pt>
                <c:pt idx="3">
                  <c:v>43128</c:v>
                </c:pt>
                <c:pt idx="4">
                  <c:v>43159</c:v>
                </c:pt>
                <c:pt idx="5">
                  <c:v>43187</c:v>
                </c:pt>
              </c:numCache>
            </c:numRef>
          </c:cat>
          <c:val>
            <c:numRef>
              <c:f>March!$C$87:$H$87</c:f>
              <c:numCache>
                <c:formatCode>#,##0</c:formatCode>
                <c:ptCount val="6"/>
                <c:pt idx="0">
                  <c:v>20071</c:v>
                </c:pt>
                <c:pt idx="1">
                  <c:v>20882.999999999996</c:v>
                </c:pt>
                <c:pt idx="2">
                  <c:v>22564.000000000004</c:v>
                </c:pt>
                <c:pt idx="3">
                  <c:v>23260</c:v>
                </c:pt>
                <c:pt idx="4">
                  <c:v>23801</c:v>
                </c:pt>
                <c:pt idx="5">
                  <c:v>24461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216379024"/>
        <c:axId val="1216379416"/>
        <c:axId val="0"/>
      </c:bar3DChart>
      <c:dateAx>
        <c:axId val="1216379024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794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16379416"/>
        <c:scaling>
          <c:orientation val="minMax"/>
          <c:max val="12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79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April!$B$50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April!$C$50:$I$50</c:f>
              <c:numCache>
                <c:formatCode>General</c:formatCode>
                <c:ptCount val="7"/>
                <c:pt idx="2" formatCode="#,##0">
                  <c:v>881844</c:v>
                </c:pt>
                <c:pt idx="3" formatCode="#,##0">
                  <c:v>944559</c:v>
                </c:pt>
                <c:pt idx="4" formatCode="#,##0">
                  <c:v>1006751</c:v>
                </c:pt>
                <c:pt idx="5" formatCode="#,##0">
                  <c:v>1102966</c:v>
                </c:pt>
                <c:pt idx="6" formatCode="#,##0">
                  <c:v>1310295.9999999998</c:v>
                </c:pt>
              </c:numCache>
            </c:numRef>
          </c:val>
        </c:ser>
        <c:ser>
          <c:idx val="1"/>
          <c:order val="1"/>
          <c:tx>
            <c:strRef>
              <c:f>April!$B$51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April!$C$51:$I$51</c:f>
              <c:numCache>
                <c:formatCode>General</c:formatCode>
                <c:ptCount val="7"/>
                <c:pt idx="2" formatCode="#,##0">
                  <c:v>19539</c:v>
                </c:pt>
                <c:pt idx="3" formatCode="#,##0">
                  <c:v>20178</c:v>
                </c:pt>
                <c:pt idx="4" formatCode="#,##0">
                  <c:v>20753</c:v>
                </c:pt>
                <c:pt idx="5" formatCode="#,##0">
                  <c:v>18622</c:v>
                </c:pt>
                <c:pt idx="6" formatCode="#,##0">
                  <c:v>17766</c:v>
                </c:pt>
              </c:numCache>
            </c:numRef>
          </c:val>
        </c:ser>
        <c:ser>
          <c:idx val="2"/>
          <c:order val="2"/>
          <c:tx>
            <c:strRef>
              <c:f>April!$B$52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April!$C$52:$I$52</c:f>
              <c:numCache>
                <c:formatCode>General</c:formatCode>
                <c:ptCount val="7"/>
                <c:pt idx="2" formatCode="#,##0">
                  <c:v>6957</c:v>
                </c:pt>
                <c:pt idx="3" formatCode="#,##0">
                  <c:v>7486</c:v>
                </c:pt>
                <c:pt idx="4" formatCode="#,##0">
                  <c:v>8729</c:v>
                </c:pt>
                <c:pt idx="5" formatCode="#,##0">
                  <c:v>9215</c:v>
                </c:pt>
                <c:pt idx="6" formatCode="#,##0">
                  <c:v>10211</c:v>
                </c:pt>
              </c:numCache>
            </c:numRef>
          </c:val>
        </c:ser>
        <c:ser>
          <c:idx val="3"/>
          <c:order val="3"/>
          <c:tx>
            <c:strRef>
              <c:f>April!$B$53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April!$C$53:$I$53</c:f>
              <c:numCache>
                <c:formatCode>General</c:formatCode>
                <c:ptCount val="7"/>
                <c:pt idx="2" formatCode="#,##0">
                  <c:v>5182</c:v>
                </c:pt>
                <c:pt idx="3" formatCode="#,##0">
                  <c:v>5142</c:v>
                </c:pt>
                <c:pt idx="4" formatCode="#,##0">
                  <c:v>3836</c:v>
                </c:pt>
                <c:pt idx="5" formatCode="#,##0">
                  <c:v>10694</c:v>
                </c:pt>
                <c:pt idx="6" formatCode="#,##0">
                  <c:v>22564.000000000004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216380592"/>
        <c:axId val="1216380984"/>
        <c:axId val="0"/>
      </c:bar3DChart>
      <c:dateAx>
        <c:axId val="121638059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80984"/>
        <c:crosses val="autoZero"/>
        <c:auto val="1"/>
        <c:lblOffset val="100"/>
        <c:baseTimeUnit val="years"/>
        <c:majorUnit val="1"/>
        <c:minorUnit val="1"/>
      </c:dateAx>
      <c:valAx>
        <c:axId val="1216380984"/>
        <c:scaling>
          <c:orientation val="minMax"/>
          <c:max val="12000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80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April!$B$84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April!$C$83:$H$83</c:f>
              <c:numCache>
                <c:formatCode>[$-419]mmmm\ yyyy;@</c:formatCode>
                <c:ptCount val="6"/>
                <c:pt idx="0">
                  <c:v>43067</c:v>
                </c:pt>
                <c:pt idx="1">
                  <c:v>43097</c:v>
                </c:pt>
                <c:pt idx="2">
                  <c:v>43128</c:v>
                </c:pt>
                <c:pt idx="3">
                  <c:v>43159</c:v>
                </c:pt>
                <c:pt idx="4">
                  <c:v>43189</c:v>
                </c:pt>
                <c:pt idx="5">
                  <c:v>43220</c:v>
                </c:pt>
              </c:numCache>
            </c:numRef>
          </c:cat>
          <c:val>
            <c:numRef>
              <c:f>April!$C$84:$H$84</c:f>
              <c:numCache>
                <c:formatCode>#,##0</c:formatCode>
                <c:ptCount val="6"/>
                <c:pt idx="0">
                  <c:v>1284771.0000000002</c:v>
                </c:pt>
                <c:pt idx="1">
                  <c:v>1310295.9999999998</c:v>
                </c:pt>
                <c:pt idx="2">
                  <c:v>1322544</c:v>
                </c:pt>
                <c:pt idx="3">
                  <c:v>1340140</c:v>
                </c:pt>
                <c:pt idx="4">
                  <c:v>1357954</c:v>
                </c:pt>
                <c:pt idx="5">
                  <c:v>1393203</c:v>
                </c:pt>
              </c:numCache>
            </c:numRef>
          </c:val>
        </c:ser>
        <c:ser>
          <c:idx val="1"/>
          <c:order val="1"/>
          <c:tx>
            <c:strRef>
              <c:f>April!$B$85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April!$C$83:$H$83</c:f>
              <c:numCache>
                <c:formatCode>[$-419]mmmm\ yyyy;@</c:formatCode>
                <c:ptCount val="6"/>
                <c:pt idx="0">
                  <c:v>43067</c:v>
                </c:pt>
                <c:pt idx="1">
                  <c:v>43097</c:v>
                </c:pt>
                <c:pt idx="2">
                  <c:v>43128</c:v>
                </c:pt>
                <c:pt idx="3">
                  <c:v>43159</c:v>
                </c:pt>
                <c:pt idx="4">
                  <c:v>43189</c:v>
                </c:pt>
                <c:pt idx="5">
                  <c:v>43220</c:v>
                </c:pt>
              </c:numCache>
            </c:numRef>
          </c:cat>
          <c:val>
            <c:numRef>
              <c:f>April!$C$85:$H$85</c:f>
              <c:numCache>
                <c:formatCode>#,##0</c:formatCode>
                <c:ptCount val="6"/>
                <c:pt idx="0">
                  <c:v>17818</c:v>
                </c:pt>
                <c:pt idx="1">
                  <c:v>17766</c:v>
                </c:pt>
                <c:pt idx="2">
                  <c:v>17405</c:v>
                </c:pt>
                <c:pt idx="3">
                  <c:v>17304</c:v>
                </c:pt>
                <c:pt idx="4">
                  <c:v>17183</c:v>
                </c:pt>
                <c:pt idx="5">
                  <c:v>17275</c:v>
                </c:pt>
              </c:numCache>
            </c:numRef>
          </c:val>
        </c:ser>
        <c:ser>
          <c:idx val="2"/>
          <c:order val="2"/>
          <c:tx>
            <c:strRef>
              <c:f>April!$B$86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April!$C$83:$H$83</c:f>
              <c:numCache>
                <c:formatCode>[$-419]mmmm\ yyyy;@</c:formatCode>
                <c:ptCount val="6"/>
                <c:pt idx="0">
                  <c:v>43067</c:v>
                </c:pt>
                <c:pt idx="1">
                  <c:v>43097</c:v>
                </c:pt>
                <c:pt idx="2">
                  <c:v>43128</c:v>
                </c:pt>
                <c:pt idx="3">
                  <c:v>43159</c:v>
                </c:pt>
                <c:pt idx="4">
                  <c:v>43189</c:v>
                </c:pt>
                <c:pt idx="5">
                  <c:v>43220</c:v>
                </c:pt>
              </c:numCache>
            </c:numRef>
          </c:cat>
          <c:val>
            <c:numRef>
              <c:f>April!$C$86:$H$86</c:f>
              <c:numCache>
                <c:formatCode>#,##0</c:formatCode>
                <c:ptCount val="6"/>
                <c:pt idx="0">
                  <c:v>10090</c:v>
                </c:pt>
                <c:pt idx="1">
                  <c:v>10211</c:v>
                </c:pt>
                <c:pt idx="2">
                  <c:v>10254</c:v>
                </c:pt>
                <c:pt idx="3">
                  <c:v>10291</c:v>
                </c:pt>
                <c:pt idx="4">
                  <c:v>10430</c:v>
                </c:pt>
                <c:pt idx="5">
                  <c:v>10629</c:v>
                </c:pt>
              </c:numCache>
            </c:numRef>
          </c:val>
        </c:ser>
        <c:ser>
          <c:idx val="3"/>
          <c:order val="3"/>
          <c:tx>
            <c:strRef>
              <c:f>April!$B$87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April!$C$83:$H$83</c:f>
              <c:numCache>
                <c:formatCode>[$-419]mmmm\ yyyy;@</c:formatCode>
                <c:ptCount val="6"/>
                <c:pt idx="0">
                  <c:v>43067</c:v>
                </c:pt>
                <c:pt idx="1">
                  <c:v>43097</c:v>
                </c:pt>
                <c:pt idx="2">
                  <c:v>43128</c:v>
                </c:pt>
                <c:pt idx="3">
                  <c:v>43159</c:v>
                </c:pt>
                <c:pt idx="4">
                  <c:v>43189</c:v>
                </c:pt>
                <c:pt idx="5">
                  <c:v>43220</c:v>
                </c:pt>
              </c:numCache>
            </c:numRef>
          </c:cat>
          <c:val>
            <c:numRef>
              <c:f>April!$C$87:$H$87</c:f>
              <c:numCache>
                <c:formatCode>#,##0</c:formatCode>
                <c:ptCount val="6"/>
                <c:pt idx="0">
                  <c:v>20882.999999999996</c:v>
                </c:pt>
                <c:pt idx="1">
                  <c:v>22564.000000000004</c:v>
                </c:pt>
                <c:pt idx="2">
                  <c:v>23260</c:v>
                </c:pt>
                <c:pt idx="3">
                  <c:v>23801</c:v>
                </c:pt>
                <c:pt idx="4">
                  <c:v>24461</c:v>
                </c:pt>
                <c:pt idx="5">
                  <c:v>26577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216374320"/>
        <c:axId val="1216381768"/>
        <c:axId val="0"/>
      </c:bar3DChart>
      <c:dateAx>
        <c:axId val="121637432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817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16381768"/>
        <c:scaling>
          <c:orientation val="minMax"/>
          <c:max val="12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74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May!$B$50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May!$C$50:$I$50</c:f>
              <c:numCache>
                <c:formatCode>General</c:formatCode>
                <c:ptCount val="7"/>
                <c:pt idx="2" formatCode="#,##0">
                  <c:v>881844</c:v>
                </c:pt>
                <c:pt idx="3" formatCode="#,##0">
                  <c:v>944559</c:v>
                </c:pt>
                <c:pt idx="4" formatCode="#,##0">
                  <c:v>1006751</c:v>
                </c:pt>
                <c:pt idx="5" formatCode="#,##0">
                  <c:v>1102966</c:v>
                </c:pt>
                <c:pt idx="6" formatCode="#,##0">
                  <c:v>1310295.9999999998</c:v>
                </c:pt>
              </c:numCache>
            </c:numRef>
          </c:val>
        </c:ser>
        <c:ser>
          <c:idx val="1"/>
          <c:order val="1"/>
          <c:tx>
            <c:strRef>
              <c:f>May!$B$51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May!$C$51:$I$51</c:f>
              <c:numCache>
                <c:formatCode>General</c:formatCode>
                <c:ptCount val="7"/>
                <c:pt idx="2" formatCode="#,##0">
                  <c:v>19539</c:v>
                </c:pt>
                <c:pt idx="3" formatCode="#,##0">
                  <c:v>20178</c:v>
                </c:pt>
                <c:pt idx="4" formatCode="#,##0">
                  <c:v>20753</c:v>
                </c:pt>
                <c:pt idx="5" formatCode="#,##0">
                  <c:v>18622</c:v>
                </c:pt>
                <c:pt idx="6" formatCode="#,##0">
                  <c:v>17766</c:v>
                </c:pt>
              </c:numCache>
            </c:numRef>
          </c:val>
        </c:ser>
        <c:ser>
          <c:idx val="2"/>
          <c:order val="2"/>
          <c:tx>
            <c:strRef>
              <c:f>May!$B$52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May!$C$52:$I$52</c:f>
              <c:numCache>
                <c:formatCode>General</c:formatCode>
                <c:ptCount val="7"/>
                <c:pt idx="2" formatCode="#,##0">
                  <c:v>6957</c:v>
                </c:pt>
                <c:pt idx="3" formatCode="#,##0">
                  <c:v>7486</c:v>
                </c:pt>
                <c:pt idx="4" formatCode="#,##0">
                  <c:v>8729</c:v>
                </c:pt>
                <c:pt idx="5" formatCode="#,##0">
                  <c:v>9215</c:v>
                </c:pt>
                <c:pt idx="6" formatCode="#,##0">
                  <c:v>10211</c:v>
                </c:pt>
              </c:numCache>
            </c:numRef>
          </c:val>
        </c:ser>
        <c:ser>
          <c:idx val="3"/>
          <c:order val="3"/>
          <c:tx>
            <c:strRef>
              <c:f>May!$B$53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May!$C$49:$I$49</c:f>
              <c:numCache>
                <c:formatCode>General</c:formatCode>
                <c:ptCount val="7"/>
                <c:pt idx="2" formatCode="[$-419]mmmm\ yyyy;@">
                  <c:v>41639</c:v>
                </c:pt>
                <c:pt idx="3" formatCode="[$-419]mmmm\ yyyy;@">
                  <c:v>42004</c:v>
                </c:pt>
                <c:pt idx="4" formatCode="[$-419]mmmm\ yyyy;@">
                  <c:v>42369</c:v>
                </c:pt>
                <c:pt idx="5" formatCode="[$-419]mmmm\ yyyy;@">
                  <c:v>42735</c:v>
                </c:pt>
                <c:pt idx="6" formatCode="[$-419]mmmm\ yyyy;@">
                  <c:v>43100</c:v>
                </c:pt>
              </c:numCache>
            </c:numRef>
          </c:cat>
          <c:val>
            <c:numRef>
              <c:f>May!$C$53:$I$53</c:f>
              <c:numCache>
                <c:formatCode>General</c:formatCode>
                <c:ptCount val="7"/>
                <c:pt idx="2" formatCode="#,##0">
                  <c:v>5182</c:v>
                </c:pt>
                <c:pt idx="3" formatCode="#,##0">
                  <c:v>5142</c:v>
                </c:pt>
                <c:pt idx="4" formatCode="#,##0">
                  <c:v>3836</c:v>
                </c:pt>
                <c:pt idx="5" formatCode="#,##0">
                  <c:v>10694</c:v>
                </c:pt>
                <c:pt idx="6" formatCode="#,##0">
                  <c:v>22564.000000000004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216382944"/>
        <c:axId val="1216383336"/>
        <c:axId val="0"/>
      </c:bar3DChart>
      <c:dateAx>
        <c:axId val="121638294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83336"/>
        <c:crosses val="autoZero"/>
        <c:auto val="1"/>
        <c:lblOffset val="100"/>
        <c:baseTimeUnit val="years"/>
        <c:majorUnit val="1"/>
        <c:minorUnit val="1"/>
      </c:dateAx>
      <c:valAx>
        <c:axId val="1216383336"/>
        <c:scaling>
          <c:orientation val="minMax"/>
          <c:max val="12000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216382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72</xdr:row>
          <xdr:rowOff>123825</xdr:rowOff>
        </xdr:from>
        <xdr:to>
          <xdr:col>1</xdr:col>
          <xdr:colOff>257175</xdr:colOff>
          <xdr:row>74</xdr:row>
          <xdr:rowOff>0</xdr:rowOff>
        </xdr:to>
        <xdr:sp macro="" textlink="">
          <xdr:nvSpPr>
            <xdr:cNvPr id="172033" name="Object 1" hidden="1">
              <a:extLst>
                <a:ext uri="{63B3BB69-23CF-44E3-9099-C40C66FF867C}">
                  <a14:compatExt spid="_x0000_s172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72</xdr:row>
          <xdr:rowOff>123825</xdr:rowOff>
        </xdr:from>
        <xdr:to>
          <xdr:col>1</xdr:col>
          <xdr:colOff>257175</xdr:colOff>
          <xdr:row>74</xdr:row>
          <xdr:rowOff>0</xdr:rowOff>
        </xdr:to>
        <xdr:sp macro="" textlink="">
          <xdr:nvSpPr>
            <xdr:cNvPr id="181249" name="Object 1" hidden="1">
              <a:extLst>
                <a:ext uri="{63B3BB69-23CF-44E3-9099-C40C66FF867C}">
                  <a14:compatExt spid="_x0000_s181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72</xdr:row>
          <xdr:rowOff>123825</xdr:rowOff>
        </xdr:from>
        <xdr:to>
          <xdr:col>1</xdr:col>
          <xdr:colOff>257175</xdr:colOff>
          <xdr:row>74</xdr:row>
          <xdr:rowOff>0</xdr:rowOff>
        </xdr:to>
        <xdr:sp macro="" textlink="">
          <xdr:nvSpPr>
            <xdr:cNvPr id="182273" name="Object 1" hidden="1">
              <a:extLst>
                <a:ext uri="{63B3BB69-23CF-44E3-9099-C40C66FF867C}">
                  <a14:compatExt spid="_x0000_s182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72</xdr:row>
          <xdr:rowOff>123825</xdr:rowOff>
        </xdr:from>
        <xdr:to>
          <xdr:col>1</xdr:col>
          <xdr:colOff>257175</xdr:colOff>
          <xdr:row>74</xdr:row>
          <xdr:rowOff>0</xdr:rowOff>
        </xdr:to>
        <xdr:sp macro="" textlink="">
          <xdr:nvSpPr>
            <xdr:cNvPr id="183297" name="Object 1" hidden="1">
              <a:extLst>
                <a:ext uri="{63B3BB69-23CF-44E3-9099-C40C66FF867C}">
                  <a14:compatExt spid="_x0000_s183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72</xdr:row>
          <xdr:rowOff>123825</xdr:rowOff>
        </xdr:from>
        <xdr:to>
          <xdr:col>1</xdr:col>
          <xdr:colOff>257175</xdr:colOff>
          <xdr:row>74</xdr:row>
          <xdr:rowOff>0</xdr:rowOff>
        </xdr:to>
        <xdr:sp macro="" textlink="">
          <xdr:nvSpPr>
            <xdr:cNvPr id="173057" name="Object 1" hidden="1">
              <a:extLst>
                <a:ext uri="{63B3BB69-23CF-44E3-9099-C40C66FF867C}">
                  <a14:compatExt spid="_x0000_s173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72</xdr:row>
          <xdr:rowOff>123825</xdr:rowOff>
        </xdr:from>
        <xdr:to>
          <xdr:col>1</xdr:col>
          <xdr:colOff>257175</xdr:colOff>
          <xdr:row>74</xdr:row>
          <xdr:rowOff>0</xdr:rowOff>
        </xdr:to>
        <xdr:sp macro="" textlink="">
          <xdr:nvSpPr>
            <xdr:cNvPr id="174081" name="Object 1" hidden="1">
              <a:extLst>
                <a:ext uri="{63B3BB69-23CF-44E3-9099-C40C66FF867C}">
                  <a14:compatExt spid="_x0000_s174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72</xdr:row>
          <xdr:rowOff>123825</xdr:rowOff>
        </xdr:from>
        <xdr:to>
          <xdr:col>1</xdr:col>
          <xdr:colOff>257175</xdr:colOff>
          <xdr:row>74</xdr:row>
          <xdr:rowOff>0</xdr:rowOff>
        </xdr:to>
        <xdr:sp macro="" textlink="">
          <xdr:nvSpPr>
            <xdr:cNvPr id="175105" name="Object 1" hidden="1">
              <a:extLst>
                <a:ext uri="{63B3BB69-23CF-44E3-9099-C40C66FF867C}">
                  <a14:compatExt spid="_x0000_s175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72</xdr:row>
          <xdr:rowOff>123825</xdr:rowOff>
        </xdr:from>
        <xdr:to>
          <xdr:col>1</xdr:col>
          <xdr:colOff>257175</xdr:colOff>
          <xdr:row>74</xdr:row>
          <xdr:rowOff>0</xdr:rowOff>
        </xdr:to>
        <xdr:sp macro="" textlink="">
          <xdr:nvSpPr>
            <xdr:cNvPr id="176129" name="Object 1" hidden="1">
              <a:extLst>
                <a:ext uri="{63B3BB69-23CF-44E3-9099-C40C66FF867C}">
                  <a14:compatExt spid="_x0000_s176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72</xdr:row>
          <xdr:rowOff>123825</xdr:rowOff>
        </xdr:from>
        <xdr:to>
          <xdr:col>1</xdr:col>
          <xdr:colOff>257175</xdr:colOff>
          <xdr:row>74</xdr:row>
          <xdr:rowOff>0</xdr:rowOff>
        </xdr:to>
        <xdr:sp macro="" textlink="">
          <xdr:nvSpPr>
            <xdr:cNvPr id="177153" name="Object 1" hidden="1">
              <a:extLst>
                <a:ext uri="{63B3BB69-23CF-44E3-9099-C40C66FF867C}">
                  <a14:compatExt spid="_x0000_s177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72</xdr:row>
          <xdr:rowOff>123825</xdr:rowOff>
        </xdr:from>
        <xdr:to>
          <xdr:col>1</xdr:col>
          <xdr:colOff>257175</xdr:colOff>
          <xdr:row>74</xdr:row>
          <xdr:rowOff>0</xdr:rowOff>
        </xdr:to>
        <xdr:sp macro="" textlink="">
          <xdr:nvSpPr>
            <xdr:cNvPr id="178177" name="Object 1" hidden="1">
              <a:extLst>
                <a:ext uri="{63B3BB69-23CF-44E3-9099-C40C66FF867C}">
                  <a14:compatExt spid="_x0000_s178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72</xdr:row>
          <xdr:rowOff>123825</xdr:rowOff>
        </xdr:from>
        <xdr:to>
          <xdr:col>1</xdr:col>
          <xdr:colOff>257175</xdr:colOff>
          <xdr:row>74</xdr:row>
          <xdr:rowOff>0</xdr:rowOff>
        </xdr:to>
        <xdr:sp macro="" textlink="">
          <xdr:nvSpPr>
            <xdr:cNvPr id="179201" name="Object 1" hidden="1">
              <a:extLst>
                <a:ext uri="{63B3BB69-23CF-44E3-9099-C40C66FF867C}">
                  <a14:compatExt spid="_x0000_s179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72</xdr:row>
          <xdr:rowOff>123825</xdr:rowOff>
        </xdr:from>
        <xdr:to>
          <xdr:col>1</xdr:col>
          <xdr:colOff>257175</xdr:colOff>
          <xdr:row>74</xdr:row>
          <xdr:rowOff>0</xdr:rowOff>
        </xdr:to>
        <xdr:sp macro="" textlink="">
          <xdr:nvSpPr>
            <xdr:cNvPr id="180225" name="Object 1" hidden="1">
              <a:extLst>
                <a:ext uri="{63B3BB69-23CF-44E3-9099-C40C66FF867C}">
                  <a14:compatExt spid="_x0000_s180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C:\Documents%20and%20Settings\malina\&#1056;&#1072;&#1073;&#1086;&#1095;&#1080;&#1081;%20&#1089;&#1090;&#1086;&#1083;\&#1082;&#1083;&#1080;&#1077;&#1085;&#1090;&#1099;\&#1047;&#1072;&#1088;&#1077;&#1075;&#1080;&#1089;&#1090;&#1088;&#1080;&#1088;&#1086;&#1074;&#1072;&#1085;&#1085;&#1099;&#1077;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Excel.Sheet.12">
    <oleItems>
      <mc:AlternateContent xmlns:mc="http://schemas.openxmlformats.org/markup-compatibility/2006">
        <mc:Choice Requires="x14">
          <x14:oleItem name="!Январь2012!R1C2:R10C9" advise="1"/>
        </mc:Choice>
        <mc:Fallback>
          <oleItem name="!Январь2012!R1C2:R10C9" advise="1"/>
        </mc:Fallback>
      </mc:AlternateContent>
    </oleItems>
  </oleLin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29">
    <pageSetUpPr fitToPage="1"/>
  </sheetPr>
  <dimension ref="B2:N180"/>
  <sheetViews>
    <sheetView zoomScaleNormal="100" workbookViewId="0"/>
  </sheetViews>
  <sheetFormatPr defaultRowHeight="13.5"/>
  <cols>
    <col min="1" max="1" width="3.42578125" style="69" customWidth="1"/>
    <col min="2" max="2" width="46.7109375" style="69" customWidth="1"/>
    <col min="3" max="4" width="18.42578125" style="69" customWidth="1"/>
    <col min="5" max="9" width="25.5703125" style="69" customWidth="1"/>
    <col min="10" max="10" width="10.5703125" style="69" customWidth="1"/>
    <col min="11" max="11" width="14.85546875" style="69" bestFit="1" customWidth="1"/>
    <col min="12" max="12" width="9.140625" style="69"/>
    <col min="13" max="13" width="23.42578125" style="69" customWidth="1"/>
    <col min="14" max="16384" width="9.140625" style="69"/>
  </cols>
  <sheetData>
    <row r="2" spans="2:14" s="1" customFormat="1" ht="20.25">
      <c r="B2" s="111" t="s">
        <v>48</v>
      </c>
      <c r="C2" s="111"/>
      <c r="D2" s="111"/>
      <c r="E2" s="111"/>
      <c r="F2" s="111"/>
      <c r="G2" s="111"/>
      <c r="H2" s="111"/>
    </row>
    <row r="3" spans="2:14" s="1" customFormat="1" ht="21" thickBot="1">
      <c r="B3" s="112">
        <v>43131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2">
        <f>B3</f>
        <v>43131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30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13" t="s">
        <v>16</v>
      </c>
      <c r="C11" s="113"/>
      <c r="D11" s="114"/>
      <c r="E11" s="67">
        <f>EDATE(B3,-1)</f>
        <v>43100</v>
      </c>
      <c r="F11" s="67">
        <f>B3</f>
        <v>43131</v>
      </c>
      <c r="G11" s="44" t="s">
        <v>9</v>
      </c>
      <c r="H11" s="44" t="s">
        <v>10</v>
      </c>
      <c r="J11" s="71"/>
    </row>
    <row r="12" spans="2:14" s="70" customFormat="1" ht="17.25">
      <c r="B12" s="115" t="s">
        <v>0</v>
      </c>
      <c r="C12" s="115"/>
      <c r="D12" s="116"/>
      <c r="E12" s="78">
        <v>1893678</v>
      </c>
      <c r="F12" s="78">
        <v>2142551</v>
      </c>
      <c r="G12" s="11">
        <f>F12-E12</f>
        <v>248873</v>
      </c>
      <c r="H12" s="58">
        <f t="shared" ref="H12:H18" si="0">F12/E12-1</f>
        <v>0.1314230824881526</v>
      </c>
      <c r="I12" s="79"/>
      <c r="J12" s="80"/>
    </row>
    <row r="13" spans="2:14" s="70" customFormat="1" ht="17.25">
      <c r="B13" s="117" t="s">
        <v>1</v>
      </c>
      <c r="C13" s="117"/>
      <c r="D13" s="118"/>
      <c r="E13" s="78">
        <v>28217</v>
      </c>
      <c r="F13" s="78">
        <v>28767</v>
      </c>
      <c r="G13" s="11">
        <f t="shared" ref="G13:G18" si="1">F13-E13</f>
        <v>550</v>
      </c>
      <c r="H13" s="58">
        <f t="shared" si="0"/>
        <v>1.9491795725980809E-2</v>
      </c>
      <c r="I13" s="79"/>
      <c r="J13" s="80"/>
    </row>
    <row r="14" spans="2:14" s="70" customFormat="1" ht="17.25">
      <c r="B14" s="117" t="s">
        <v>40</v>
      </c>
      <c r="C14" s="117"/>
      <c r="D14" s="118"/>
      <c r="E14" s="78">
        <v>15155</v>
      </c>
      <c r="F14" s="78">
        <v>16183</v>
      </c>
      <c r="G14" s="11">
        <f t="shared" si="1"/>
        <v>1028</v>
      </c>
      <c r="H14" s="58">
        <f t="shared" si="0"/>
        <v>6.7832398548333783E-2</v>
      </c>
      <c r="I14" s="79"/>
      <c r="J14" s="80"/>
    </row>
    <row r="15" spans="2:14" s="70" customFormat="1" ht="17.25">
      <c r="B15" s="119" t="s">
        <v>41</v>
      </c>
      <c r="C15" s="119"/>
      <c r="D15" s="120"/>
      <c r="E15" s="78">
        <v>8025</v>
      </c>
      <c r="F15" s="78">
        <v>9409</v>
      </c>
      <c r="G15" s="11">
        <f t="shared" si="1"/>
        <v>1384</v>
      </c>
      <c r="H15" s="58">
        <f t="shared" si="0"/>
        <v>0.17246105919003107</v>
      </c>
      <c r="I15" s="79"/>
      <c r="J15" s="80"/>
    </row>
    <row r="16" spans="2:14" s="70" customFormat="1" ht="17.25">
      <c r="B16" s="121" t="s">
        <v>42</v>
      </c>
      <c r="C16" s="121"/>
      <c r="D16" s="122"/>
      <c r="E16" s="78">
        <v>7130</v>
      </c>
      <c r="F16" s="78">
        <v>6774</v>
      </c>
      <c r="G16" s="11">
        <f t="shared" si="1"/>
        <v>-356</v>
      </c>
      <c r="H16" s="58">
        <f t="shared" si="0"/>
        <v>-4.9929873772791011E-2</v>
      </c>
      <c r="I16" s="79"/>
      <c r="J16" s="80"/>
    </row>
    <row r="17" spans="2:10" s="70" customFormat="1" ht="18" customHeight="1" thickBot="1">
      <c r="B17" s="123" t="s">
        <v>2</v>
      </c>
      <c r="C17" s="123"/>
      <c r="D17" s="124"/>
      <c r="E17" s="78">
        <v>36616</v>
      </c>
      <c r="F17" s="78">
        <v>35215</v>
      </c>
      <c r="G17" s="11">
        <f t="shared" si="1"/>
        <v>-1401</v>
      </c>
      <c r="H17" s="58">
        <f t="shared" si="0"/>
        <v>-3.8261961983832249E-2</v>
      </c>
      <c r="I17" s="79"/>
      <c r="J17" s="80"/>
    </row>
    <row r="18" spans="2:10" s="64" customFormat="1" ht="18" thickBot="1">
      <c r="B18" s="59" t="s">
        <v>3</v>
      </c>
      <c r="C18" s="59"/>
      <c r="D18" s="60"/>
      <c r="E18" s="66">
        <v>1973666</v>
      </c>
      <c r="F18" s="66">
        <v>2222716</v>
      </c>
      <c r="G18" s="66">
        <f t="shared" si="1"/>
        <v>249050</v>
      </c>
      <c r="H18" s="63">
        <f t="shared" si="0"/>
        <v>0.12618649761408474</v>
      </c>
      <c r="I18" s="79"/>
      <c r="J18" s="80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31</v>
      </c>
      <c r="C21" s="14"/>
      <c r="D21" s="14"/>
      <c r="E21" s="14"/>
      <c r="F21" s="14"/>
      <c r="G21" s="14"/>
      <c r="H21" s="15" t="s">
        <v>11</v>
      </c>
    </row>
    <row r="22" spans="2:10" s="70" customFormat="1" ht="15.75" thickBot="1">
      <c r="B22" s="113" t="s">
        <v>16</v>
      </c>
      <c r="C22" s="113"/>
      <c r="D22" s="114"/>
      <c r="E22" s="67">
        <f>EDATE(B3,-1)</f>
        <v>43100</v>
      </c>
      <c r="F22" s="67">
        <f>F11</f>
        <v>43131</v>
      </c>
      <c r="G22" s="44" t="s">
        <v>9</v>
      </c>
      <c r="H22" s="44" t="s">
        <v>10</v>
      </c>
      <c r="J22" s="71"/>
    </row>
    <row r="23" spans="2:10" s="70" customFormat="1" ht="17.25">
      <c r="B23" s="115" t="s">
        <v>0</v>
      </c>
      <c r="C23" s="115"/>
      <c r="D23" s="116"/>
      <c r="E23" s="78">
        <v>1310295.9999999998</v>
      </c>
      <c r="F23" s="78">
        <v>1322544</v>
      </c>
      <c r="G23" s="11">
        <f>F23-E23</f>
        <v>12248.000000000233</v>
      </c>
      <c r="H23" s="58">
        <f>F23/E23-1</f>
        <v>9.3475062123369312E-3</v>
      </c>
      <c r="I23" s="80"/>
    </row>
    <row r="24" spans="2:10" s="70" customFormat="1" ht="17.25">
      <c r="B24" s="117" t="s">
        <v>1</v>
      </c>
      <c r="C24" s="117"/>
      <c r="D24" s="118"/>
      <c r="E24" s="78">
        <v>17766</v>
      </c>
      <c r="F24" s="78">
        <v>17405</v>
      </c>
      <c r="G24" s="11">
        <f t="shared" ref="G24:G29" si="2">F24-E24</f>
        <v>-361</v>
      </c>
      <c r="H24" s="58">
        <f t="shared" ref="H24:H29" si="3">F24/E24-1</f>
        <v>-2.0319711809073548E-2</v>
      </c>
      <c r="I24" s="80"/>
    </row>
    <row r="25" spans="2:10" s="70" customFormat="1" ht="17.25">
      <c r="B25" s="117" t="s">
        <v>40</v>
      </c>
      <c r="C25" s="117"/>
      <c r="D25" s="118"/>
      <c r="E25" s="78">
        <v>10211</v>
      </c>
      <c r="F25" s="78">
        <v>10254</v>
      </c>
      <c r="G25" s="11">
        <f t="shared" si="2"/>
        <v>43</v>
      </c>
      <c r="H25" s="58">
        <f t="shared" si="3"/>
        <v>4.211144843795811E-3</v>
      </c>
      <c r="I25" s="80"/>
    </row>
    <row r="26" spans="2:10" s="70" customFormat="1" ht="17.25">
      <c r="B26" s="119" t="s">
        <v>41</v>
      </c>
      <c r="C26" s="119"/>
      <c r="D26" s="120"/>
      <c r="E26" s="78">
        <v>7221</v>
      </c>
      <c r="F26" s="78">
        <v>7356</v>
      </c>
      <c r="G26" s="11">
        <f t="shared" si="2"/>
        <v>135</v>
      </c>
      <c r="H26" s="58">
        <f t="shared" si="3"/>
        <v>1.869547154133766E-2</v>
      </c>
      <c r="I26" s="80"/>
    </row>
    <row r="27" spans="2:10" s="70" customFormat="1" ht="17.25">
      <c r="B27" s="121" t="s">
        <v>42</v>
      </c>
      <c r="C27" s="121"/>
      <c r="D27" s="122"/>
      <c r="E27" s="78">
        <v>2990</v>
      </c>
      <c r="F27" s="78">
        <v>2898</v>
      </c>
      <c r="G27" s="11">
        <f t="shared" si="2"/>
        <v>-92</v>
      </c>
      <c r="H27" s="58">
        <f t="shared" si="3"/>
        <v>-3.0769230769230771E-2</v>
      </c>
      <c r="I27" s="80"/>
    </row>
    <row r="28" spans="2:10" s="70" customFormat="1" ht="18" customHeight="1" thickBot="1">
      <c r="B28" s="123" t="s">
        <v>2</v>
      </c>
      <c r="C28" s="123"/>
      <c r="D28" s="124"/>
      <c r="E28" s="78">
        <v>22564.000000000004</v>
      </c>
      <c r="F28" s="78">
        <v>23260</v>
      </c>
      <c r="G28" s="11">
        <f t="shared" si="2"/>
        <v>695.99999999999636</v>
      </c>
      <c r="H28" s="58">
        <f t="shared" si="3"/>
        <v>3.084559475270332E-2</v>
      </c>
      <c r="I28" s="80"/>
    </row>
    <row r="29" spans="2:10" s="64" customFormat="1" ht="18" thickBot="1">
      <c r="B29" s="59" t="s">
        <v>3</v>
      </c>
      <c r="C29" s="59"/>
      <c r="D29" s="60"/>
      <c r="E29" s="66">
        <v>1360837</v>
      </c>
      <c r="F29" s="66">
        <v>1373463</v>
      </c>
      <c r="G29" s="66">
        <f t="shared" si="2"/>
        <v>12626</v>
      </c>
      <c r="H29" s="63">
        <f t="shared" si="3"/>
        <v>9.2781133963877327E-3</v>
      </c>
      <c r="I29" s="80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9" ht="15.75" thickBot="1">
      <c r="B33" s="125" t="s">
        <v>16</v>
      </c>
      <c r="C33" s="125"/>
      <c r="D33" s="126"/>
      <c r="E33" s="67">
        <f>EDATE(B3,-1)</f>
        <v>43100</v>
      </c>
      <c r="F33" s="67">
        <f>F11</f>
        <v>43131</v>
      </c>
      <c r="G33" s="16" t="s">
        <v>9</v>
      </c>
      <c r="H33" s="16" t="s">
        <v>10</v>
      </c>
    </row>
    <row r="34" spans="2:9" ht="17.25">
      <c r="B34" s="115" t="s">
        <v>0</v>
      </c>
      <c r="C34" s="115"/>
      <c r="D34" s="116"/>
      <c r="E34" s="72">
        <v>109537.99999999999</v>
      </c>
      <c r="F34" s="72">
        <v>106240</v>
      </c>
      <c r="G34" s="11">
        <f t="shared" ref="G34:G40" si="4">F34-E34</f>
        <v>-3297.9999999999854</v>
      </c>
      <c r="H34" s="58">
        <f t="shared" ref="H34:H40" si="5">F34/E34-1</f>
        <v>-3.0108272928116131E-2</v>
      </c>
      <c r="I34" s="57"/>
    </row>
    <row r="35" spans="2:9" ht="17.25">
      <c r="B35" s="117" t="s">
        <v>1</v>
      </c>
      <c r="C35" s="117"/>
      <c r="D35" s="118"/>
      <c r="E35" s="72">
        <v>1159</v>
      </c>
      <c r="F35" s="72">
        <v>974</v>
      </c>
      <c r="G35" s="11">
        <f t="shared" si="4"/>
        <v>-185</v>
      </c>
      <c r="H35" s="58">
        <f t="shared" si="5"/>
        <v>-0.15962036238136323</v>
      </c>
      <c r="I35" s="57"/>
    </row>
    <row r="36" spans="2:9" ht="17.25">
      <c r="B36" s="117" t="s">
        <v>40</v>
      </c>
      <c r="C36" s="117"/>
      <c r="D36" s="118"/>
      <c r="E36" s="72">
        <v>807</v>
      </c>
      <c r="F36" s="72">
        <v>755</v>
      </c>
      <c r="G36" s="11">
        <f t="shared" si="4"/>
        <v>-52</v>
      </c>
      <c r="H36" s="58">
        <f t="shared" si="5"/>
        <v>-6.4436183395291224E-2</v>
      </c>
      <c r="I36" s="57"/>
    </row>
    <row r="37" spans="2:9" ht="17.25">
      <c r="B37" s="119" t="s">
        <v>41</v>
      </c>
      <c r="C37" s="119"/>
      <c r="D37" s="120"/>
      <c r="E37" s="72">
        <v>543</v>
      </c>
      <c r="F37" s="72">
        <v>518</v>
      </c>
      <c r="G37" s="11">
        <f t="shared" si="4"/>
        <v>-25</v>
      </c>
      <c r="H37" s="58">
        <f t="shared" si="5"/>
        <v>-4.6040515653775316E-2</v>
      </c>
      <c r="I37" s="57"/>
    </row>
    <row r="38" spans="2:9" ht="17.25">
      <c r="B38" s="121" t="s">
        <v>42</v>
      </c>
      <c r="C38" s="121"/>
      <c r="D38" s="122"/>
      <c r="E38" s="72">
        <v>264</v>
      </c>
      <c r="F38" s="72">
        <v>237</v>
      </c>
      <c r="G38" s="11">
        <f t="shared" si="4"/>
        <v>-27</v>
      </c>
      <c r="H38" s="58">
        <f t="shared" si="5"/>
        <v>-0.10227272727272729</v>
      </c>
      <c r="I38" s="57"/>
    </row>
    <row r="39" spans="2:9" ht="18" customHeight="1" thickBot="1">
      <c r="B39" s="123" t="s">
        <v>2</v>
      </c>
      <c r="C39" s="123"/>
      <c r="D39" s="124"/>
      <c r="E39" s="72">
        <v>8096</v>
      </c>
      <c r="F39" s="72">
        <v>9352</v>
      </c>
      <c r="G39" s="11">
        <f t="shared" si="4"/>
        <v>1256</v>
      </c>
      <c r="H39" s="58">
        <f t="shared" si="5"/>
        <v>0.15513833992094872</v>
      </c>
      <c r="I39" s="57"/>
    </row>
    <row r="40" spans="2:9" s="64" customFormat="1" ht="18" thickBot="1">
      <c r="B40" s="59" t="s">
        <v>3</v>
      </c>
      <c r="C40" s="59"/>
      <c r="D40" s="60"/>
      <c r="E40" s="66">
        <v>119600</v>
      </c>
      <c r="F40" s="66">
        <v>117321</v>
      </c>
      <c r="G40" s="66">
        <f t="shared" si="4"/>
        <v>-2279</v>
      </c>
      <c r="H40" s="63">
        <f t="shared" si="5"/>
        <v>-1.9055183946488308E-2</v>
      </c>
      <c r="I40" s="57"/>
    </row>
    <row r="41" spans="2:9" ht="15">
      <c r="B41" s="6"/>
      <c r="C41" s="6"/>
      <c r="D41" s="6"/>
      <c r="E41" s="41"/>
      <c r="F41" s="41"/>
      <c r="G41" s="42"/>
      <c r="H41" s="43"/>
    </row>
    <row r="42" spans="2:9" ht="15">
      <c r="B42" s="10"/>
      <c r="C42" s="2"/>
      <c r="D42" s="2"/>
      <c r="E42" s="2"/>
      <c r="F42" s="2"/>
      <c r="G42" s="2"/>
    </row>
    <row r="43" spans="2:9" ht="17.25">
      <c r="B43" s="19"/>
      <c r="C43" s="19"/>
      <c r="D43" s="19"/>
      <c r="E43" s="19"/>
      <c r="F43" s="19"/>
      <c r="G43" s="19"/>
      <c r="H43" s="19"/>
    </row>
    <row r="44" spans="2:9" ht="17.25">
      <c r="B44" s="20" t="s">
        <v>15</v>
      </c>
      <c r="C44" s="19"/>
      <c r="D44" s="19"/>
      <c r="E44" s="19"/>
      <c r="F44" s="19"/>
      <c r="G44" s="19"/>
      <c r="H44" s="19"/>
    </row>
    <row r="45" spans="2:9" ht="18" thickBot="1">
      <c r="B45" s="22"/>
      <c r="C45" s="22"/>
      <c r="D45" s="22"/>
      <c r="E45" s="22"/>
      <c r="F45" s="22"/>
      <c r="G45" s="22"/>
      <c r="H45" s="22"/>
    </row>
    <row r="47" spans="2:9">
      <c r="F47" s="5"/>
    </row>
    <row r="48" spans="2:9" ht="18" thickBot="1">
      <c r="B48" s="12" t="s">
        <v>32</v>
      </c>
      <c r="C48" s="23"/>
      <c r="D48" s="23"/>
      <c r="E48" s="23"/>
      <c r="F48" s="23"/>
      <c r="G48" s="23"/>
      <c r="H48" s="127" t="s">
        <v>12</v>
      </c>
      <c r="I48" s="127"/>
    </row>
    <row r="49" spans="2:9" ht="15.75" thickBot="1">
      <c r="B49" s="125" t="s">
        <v>16</v>
      </c>
      <c r="C49" s="125"/>
      <c r="D49" s="126"/>
      <c r="E49" s="67">
        <v>41639</v>
      </c>
      <c r="F49" s="67">
        <f>EDATE(E49,12)</f>
        <v>42004</v>
      </c>
      <c r="G49" s="67">
        <f t="shared" ref="G49:I49" si="6">EDATE(F49,12)</f>
        <v>42369</v>
      </c>
      <c r="H49" s="67">
        <f t="shared" si="6"/>
        <v>42735</v>
      </c>
      <c r="I49" s="67">
        <f t="shared" si="6"/>
        <v>43100</v>
      </c>
    </row>
    <row r="50" spans="2:9" ht="17.25">
      <c r="B50" s="128" t="s">
        <v>0</v>
      </c>
      <c r="C50" s="128"/>
      <c r="D50" s="129"/>
      <c r="E50" s="74">
        <v>881844</v>
      </c>
      <c r="F50" s="74">
        <v>944559</v>
      </c>
      <c r="G50" s="74">
        <v>1006751</v>
      </c>
      <c r="H50" s="74">
        <v>1102966</v>
      </c>
      <c r="I50" s="74">
        <v>1310295.9999999998</v>
      </c>
    </row>
    <row r="51" spans="2:9" ht="17.25">
      <c r="B51" s="130" t="s">
        <v>1</v>
      </c>
      <c r="C51" s="130"/>
      <c r="D51" s="131"/>
      <c r="E51" s="75">
        <v>19539</v>
      </c>
      <c r="F51" s="75">
        <v>20178</v>
      </c>
      <c r="G51" s="75">
        <v>20753</v>
      </c>
      <c r="H51" s="75">
        <v>18622</v>
      </c>
      <c r="I51" s="75">
        <v>17766</v>
      </c>
    </row>
    <row r="52" spans="2:9" ht="17.25">
      <c r="B52" s="132" t="s">
        <v>40</v>
      </c>
      <c r="C52" s="132"/>
      <c r="D52" s="133"/>
      <c r="E52" s="77">
        <v>6957</v>
      </c>
      <c r="F52" s="77">
        <v>7486</v>
      </c>
      <c r="G52" s="77">
        <v>8729</v>
      </c>
      <c r="H52" s="77">
        <v>9215</v>
      </c>
      <c r="I52" s="77">
        <v>10211</v>
      </c>
    </row>
    <row r="53" spans="2:9" ht="18" thickBot="1">
      <c r="B53" s="134" t="s">
        <v>2</v>
      </c>
      <c r="C53" s="134"/>
      <c r="D53" s="135"/>
      <c r="E53" s="73">
        <v>5182</v>
      </c>
      <c r="F53" s="73">
        <v>5142</v>
      </c>
      <c r="G53" s="73">
        <v>3836</v>
      </c>
      <c r="H53" s="73">
        <v>10694</v>
      </c>
      <c r="I53" s="73">
        <v>22564.000000000004</v>
      </c>
    </row>
    <row r="54" spans="2:9" s="65" customFormat="1" ht="18" thickBot="1">
      <c r="B54" s="144" t="s">
        <v>3</v>
      </c>
      <c r="C54" s="144"/>
      <c r="D54" s="145"/>
      <c r="E54" s="76">
        <v>913522</v>
      </c>
      <c r="F54" s="76">
        <v>977365</v>
      </c>
      <c r="G54" s="76">
        <v>1040069</v>
      </c>
      <c r="H54" s="76">
        <v>1141497</v>
      </c>
      <c r="I54" s="76">
        <v>1360837</v>
      </c>
    </row>
    <row r="55" spans="2:9" ht="15">
      <c r="B55" s="6"/>
      <c r="C55" s="7"/>
      <c r="D55" s="8"/>
      <c r="E55" s="8"/>
      <c r="F55" s="8"/>
      <c r="G55" s="8"/>
      <c r="H55" s="8"/>
    </row>
    <row r="56" spans="2:9" ht="15">
      <c r="B56" s="6"/>
      <c r="C56" s="7"/>
      <c r="D56" s="8"/>
      <c r="E56" s="8"/>
      <c r="F56" s="8"/>
      <c r="G56" s="8"/>
      <c r="H56" s="8"/>
    </row>
    <row r="57" spans="2:9" ht="15">
      <c r="B57" s="6"/>
      <c r="C57" s="7"/>
      <c r="D57" s="8"/>
      <c r="E57" s="8"/>
      <c r="F57" s="8"/>
      <c r="G57" s="8"/>
      <c r="H57" s="8"/>
    </row>
    <row r="58" spans="2:9" ht="15">
      <c r="B58" s="6"/>
      <c r="C58" s="7"/>
      <c r="D58" s="8"/>
      <c r="E58" s="8"/>
      <c r="F58" s="8"/>
      <c r="G58" s="8"/>
      <c r="H58" s="8"/>
    </row>
    <row r="59" spans="2:9" ht="15">
      <c r="B59" s="6"/>
      <c r="C59" s="7"/>
      <c r="D59" s="8"/>
      <c r="E59" s="8"/>
      <c r="F59" s="8"/>
      <c r="G59" s="8"/>
      <c r="H59" s="8"/>
    </row>
    <row r="60" spans="2:9" ht="15">
      <c r="B60" s="6"/>
      <c r="C60" s="7"/>
      <c r="D60" s="8"/>
      <c r="E60" s="8"/>
      <c r="F60" s="8"/>
      <c r="G60" s="8"/>
      <c r="H60" s="8"/>
    </row>
    <row r="61" spans="2:9" ht="15">
      <c r="B61" s="6"/>
      <c r="C61" s="7"/>
      <c r="D61" s="8"/>
      <c r="E61" s="8"/>
      <c r="F61" s="8"/>
      <c r="G61" s="8"/>
      <c r="H61" s="8"/>
    </row>
    <row r="62" spans="2:9" ht="15">
      <c r="B62" s="6"/>
      <c r="C62" s="7"/>
      <c r="D62" s="8"/>
      <c r="E62" s="8"/>
      <c r="F62" s="8"/>
      <c r="G62" s="8"/>
      <c r="H62" s="8"/>
    </row>
    <row r="63" spans="2:9" ht="15">
      <c r="B63" s="6"/>
      <c r="C63" s="7"/>
      <c r="D63" s="8"/>
      <c r="E63" s="8"/>
      <c r="F63" s="8"/>
      <c r="G63" s="8"/>
      <c r="H63" s="8"/>
    </row>
    <row r="64" spans="2:9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33</v>
      </c>
      <c r="C82" s="23"/>
      <c r="D82" s="23"/>
      <c r="E82" s="23"/>
      <c r="F82" s="23"/>
      <c r="G82" s="23"/>
      <c r="H82" s="86" t="s">
        <v>11</v>
      </c>
      <c r="I82"/>
      <c r="J82"/>
      <c r="K82"/>
    </row>
    <row r="83" spans="2:11" ht="15.75" thickBot="1">
      <c r="B83" s="31" t="s">
        <v>16</v>
      </c>
      <c r="C83" s="67">
        <f>EDATE(D83,-1)</f>
        <v>42977</v>
      </c>
      <c r="D83" s="67">
        <f>EDATE(E83,-1)</f>
        <v>43008</v>
      </c>
      <c r="E83" s="67">
        <f>EDATE(F83,-1)</f>
        <v>43038</v>
      </c>
      <c r="F83" s="67">
        <f>EDATE(G83,-1)</f>
        <v>43069</v>
      </c>
      <c r="G83" s="67">
        <f>EDATE(H83,-1)</f>
        <v>43100</v>
      </c>
      <c r="H83" s="67">
        <f>EDATE(E11,1)</f>
        <v>43131</v>
      </c>
      <c r="I83"/>
      <c r="J83"/>
    </row>
    <row r="84" spans="2:11" ht="16.5" customHeight="1">
      <c r="B84" s="24" t="s">
        <v>0</v>
      </c>
      <c r="C84" s="74">
        <v>1224837</v>
      </c>
      <c r="D84" s="74">
        <v>1253028</v>
      </c>
      <c r="E84" s="74">
        <v>1265256</v>
      </c>
      <c r="F84" s="74">
        <v>1284771.0000000002</v>
      </c>
      <c r="G84" s="74">
        <v>1310295.9999999998</v>
      </c>
      <c r="H84" s="74">
        <v>1322544</v>
      </c>
    </row>
    <row r="85" spans="2:11" ht="16.5" customHeight="1">
      <c r="B85" s="25" t="s">
        <v>1</v>
      </c>
      <c r="C85" s="75">
        <v>18539</v>
      </c>
      <c r="D85" s="75">
        <v>18550</v>
      </c>
      <c r="E85" s="75">
        <v>17992</v>
      </c>
      <c r="F85" s="75">
        <v>17818</v>
      </c>
      <c r="G85" s="75">
        <v>17766</v>
      </c>
      <c r="H85" s="75">
        <v>17405</v>
      </c>
    </row>
    <row r="86" spans="2:11" ht="16.5" customHeight="1">
      <c r="B86" s="26" t="s">
        <v>40</v>
      </c>
      <c r="C86" s="77">
        <v>10116</v>
      </c>
      <c r="D86" s="77">
        <v>10474</v>
      </c>
      <c r="E86" s="77">
        <v>10117</v>
      </c>
      <c r="F86" s="77">
        <v>10090</v>
      </c>
      <c r="G86" s="77">
        <v>10211</v>
      </c>
      <c r="H86" s="77">
        <v>10254</v>
      </c>
    </row>
    <row r="87" spans="2:11" ht="16.5" customHeight="1" thickBot="1">
      <c r="B87" s="27" t="s">
        <v>2</v>
      </c>
      <c r="C87" s="73">
        <v>18110</v>
      </c>
      <c r="D87" s="73">
        <v>18940</v>
      </c>
      <c r="E87" s="73">
        <v>20071</v>
      </c>
      <c r="F87" s="73">
        <v>20882.999999999996</v>
      </c>
      <c r="G87" s="73">
        <v>22564.000000000004</v>
      </c>
      <c r="H87" s="73">
        <v>23260</v>
      </c>
    </row>
    <row r="88" spans="2:11" s="65" customFormat="1" ht="18" thickBot="1">
      <c r="B88" s="87" t="s">
        <v>3</v>
      </c>
      <c r="C88" s="76">
        <v>1271602</v>
      </c>
      <c r="D88" s="76">
        <v>1300992</v>
      </c>
      <c r="E88" s="76">
        <v>1313436</v>
      </c>
      <c r="F88" s="76">
        <v>1333561.9999999998</v>
      </c>
      <c r="G88" s="76">
        <v>1360837</v>
      </c>
      <c r="H88" s="76">
        <v>1373463</v>
      </c>
      <c r="I88" s="57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3">
        <f>B3</f>
        <v>43131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1"/>
      <c r="C127" s="68"/>
      <c r="D127" s="35"/>
      <c r="E127" s="35"/>
      <c r="F127" s="35"/>
      <c r="G127" s="35"/>
      <c r="H127" s="36" t="s">
        <v>12</v>
      </c>
    </row>
    <row r="128" spans="2:8" ht="30.75" customHeight="1" thickBot="1">
      <c r="B128" s="126" t="s">
        <v>22</v>
      </c>
      <c r="C128" s="146"/>
      <c r="D128" s="146"/>
      <c r="E128" s="146"/>
      <c r="F128" s="146"/>
      <c r="G128" s="147" t="s">
        <v>4</v>
      </c>
      <c r="H128" s="148"/>
    </row>
    <row r="129" spans="2:10" ht="18" customHeight="1" thickBot="1">
      <c r="B129" s="149" t="s">
        <v>20</v>
      </c>
      <c r="C129" s="150"/>
      <c r="D129" s="150"/>
      <c r="E129" s="150"/>
      <c r="F129" s="150"/>
      <c r="G129" s="151">
        <v>312</v>
      </c>
      <c r="H129" s="152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5">
        <f>C6</f>
        <v>43131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1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2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53" t="s">
        <v>17</v>
      </c>
      <c r="C138" s="153"/>
      <c r="D138" s="153"/>
      <c r="E138" s="153"/>
      <c r="F138" s="154"/>
      <c r="G138" s="155" t="s">
        <v>5</v>
      </c>
      <c r="H138" s="156"/>
      <c r="I138"/>
    </row>
    <row r="139" spans="2:10" ht="17.25" customHeight="1">
      <c r="B139" s="136" t="s">
        <v>28</v>
      </c>
      <c r="C139" s="136" t="s">
        <v>28</v>
      </c>
      <c r="D139" s="136" t="s">
        <v>28</v>
      </c>
      <c r="E139" s="136" t="s">
        <v>28</v>
      </c>
      <c r="F139" s="137" t="s">
        <v>28</v>
      </c>
      <c r="G139" s="138">
        <v>275258</v>
      </c>
      <c r="H139" s="139">
        <v>275258</v>
      </c>
      <c r="I139" s="46"/>
      <c r="J139" s="49"/>
    </row>
    <row r="140" spans="2:10" ht="13.5" customHeight="1">
      <c r="B140" s="140" t="s">
        <v>49</v>
      </c>
      <c r="C140" s="140" t="s">
        <v>49</v>
      </c>
      <c r="D140" s="140" t="s">
        <v>49</v>
      </c>
      <c r="E140" s="140" t="s">
        <v>49</v>
      </c>
      <c r="F140" s="141" t="s">
        <v>49</v>
      </c>
      <c r="G140" s="142">
        <v>274679</v>
      </c>
      <c r="H140" s="143">
        <v>274679</v>
      </c>
      <c r="I140" s="46"/>
      <c r="J140" s="49"/>
    </row>
    <row r="141" spans="2:10" ht="17.25" customHeight="1">
      <c r="B141" s="140" t="s">
        <v>27</v>
      </c>
      <c r="C141" s="140" t="s">
        <v>27</v>
      </c>
      <c r="D141" s="140" t="s">
        <v>27</v>
      </c>
      <c r="E141" s="140" t="s">
        <v>27</v>
      </c>
      <c r="F141" s="141" t="s">
        <v>27</v>
      </c>
      <c r="G141" s="142">
        <v>265680</v>
      </c>
      <c r="H141" s="143">
        <v>265680</v>
      </c>
      <c r="I141" s="46"/>
      <c r="J141" s="49"/>
    </row>
    <row r="142" spans="2:10" ht="17.25" customHeight="1">
      <c r="B142" s="140" t="s">
        <v>35</v>
      </c>
      <c r="C142" s="140" t="s">
        <v>35</v>
      </c>
      <c r="D142" s="140" t="s">
        <v>35</v>
      </c>
      <c r="E142" s="140" t="s">
        <v>35</v>
      </c>
      <c r="F142" s="141" t="s">
        <v>35</v>
      </c>
      <c r="G142" s="142">
        <v>184534</v>
      </c>
      <c r="H142" s="143">
        <v>184534</v>
      </c>
      <c r="I142" s="46"/>
      <c r="J142" s="49"/>
    </row>
    <row r="143" spans="2:10" ht="17.25" customHeight="1">
      <c r="B143" s="140" t="s">
        <v>50</v>
      </c>
      <c r="C143" s="140" t="s">
        <v>50</v>
      </c>
      <c r="D143" s="140" t="s">
        <v>50</v>
      </c>
      <c r="E143" s="140" t="s">
        <v>50</v>
      </c>
      <c r="F143" s="141" t="s">
        <v>50</v>
      </c>
      <c r="G143" s="142">
        <v>121155</v>
      </c>
      <c r="H143" s="143">
        <v>121155</v>
      </c>
      <c r="I143" s="46"/>
      <c r="J143" s="49"/>
    </row>
    <row r="144" spans="2:10" ht="13.5" customHeight="1">
      <c r="B144" s="140" t="s">
        <v>36</v>
      </c>
      <c r="C144" s="140" t="s">
        <v>36</v>
      </c>
      <c r="D144" s="140" t="s">
        <v>36</v>
      </c>
      <c r="E144" s="140" t="s">
        <v>36</v>
      </c>
      <c r="F144" s="141" t="s">
        <v>36</v>
      </c>
      <c r="G144" s="142">
        <v>63725</v>
      </c>
      <c r="H144" s="143">
        <v>63725</v>
      </c>
      <c r="I144" s="50"/>
      <c r="J144" s="49"/>
    </row>
    <row r="145" spans="2:13" ht="17.25" customHeight="1">
      <c r="B145" s="140" t="s">
        <v>29</v>
      </c>
      <c r="C145" s="140" t="s">
        <v>29</v>
      </c>
      <c r="D145" s="140" t="s">
        <v>29</v>
      </c>
      <c r="E145" s="140" t="s">
        <v>29</v>
      </c>
      <c r="F145" s="141" t="s">
        <v>29</v>
      </c>
      <c r="G145" s="142">
        <v>53117</v>
      </c>
      <c r="H145" s="143">
        <v>53117</v>
      </c>
      <c r="I145" s="46"/>
      <c r="J145" s="49"/>
    </row>
    <row r="146" spans="2:13" ht="17.25" customHeight="1">
      <c r="B146" s="140" t="s">
        <v>39</v>
      </c>
      <c r="C146" s="140" t="s">
        <v>39</v>
      </c>
      <c r="D146" s="140" t="s">
        <v>39</v>
      </c>
      <c r="E146" s="140" t="s">
        <v>39</v>
      </c>
      <c r="F146" s="141" t="s">
        <v>39</v>
      </c>
      <c r="G146" s="142">
        <v>34727</v>
      </c>
      <c r="H146" s="143">
        <v>34727</v>
      </c>
      <c r="I146" s="46"/>
      <c r="J146" s="49"/>
    </row>
    <row r="147" spans="2:13" ht="17.25" customHeight="1">
      <c r="B147" s="140" t="s">
        <v>47</v>
      </c>
      <c r="C147" s="140" t="s">
        <v>47</v>
      </c>
      <c r="D147" s="140" t="s">
        <v>47</v>
      </c>
      <c r="E147" s="140" t="s">
        <v>47</v>
      </c>
      <c r="F147" s="141" t="s">
        <v>47</v>
      </c>
      <c r="G147" s="142">
        <v>23089</v>
      </c>
      <c r="H147" s="143">
        <v>23089</v>
      </c>
      <c r="I147" s="46"/>
      <c r="J147" s="49"/>
      <c r="L147"/>
    </row>
    <row r="148" spans="2:13" ht="18" customHeight="1" thickBot="1">
      <c r="B148" s="157" t="s">
        <v>37</v>
      </c>
      <c r="C148" s="157" t="s">
        <v>37</v>
      </c>
      <c r="D148" s="157" t="s">
        <v>37</v>
      </c>
      <c r="E148" s="157" t="s">
        <v>37</v>
      </c>
      <c r="F148" s="149" t="s">
        <v>37</v>
      </c>
      <c r="G148" s="158">
        <v>21529</v>
      </c>
      <c r="H148" s="159">
        <v>21529</v>
      </c>
      <c r="I148" s="46"/>
      <c r="J148" s="49"/>
      <c r="L148"/>
    </row>
    <row r="149" spans="2:13" ht="17.25">
      <c r="G149" s="40"/>
      <c r="H149" s="40"/>
      <c r="I149" s="51"/>
      <c r="J149" s="51"/>
    </row>
    <row r="150" spans="2:13" ht="17.25">
      <c r="B150" s="39"/>
      <c r="C150" s="39"/>
      <c r="D150" s="39"/>
      <c r="E150" s="39"/>
      <c r="F150" s="39"/>
      <c r="G150" s="40"/>
      <c r="H150" s="40"/>
      <c r="I150" s="51"/>
      <c r="J150" s="51"/>
    </row>
    <row r="151" spans="2:13" ht="17.25">
      <c r="B151" s="81" t="s">
        <v>6</v>
      </c>
      <c r="C151" s="37"/>
      <c r="D151" s="37"/>
      <c r="E151" s="37"/>
      <c r="F151" s="37"/>
      <c r="G151" s="37"/>
      <c r="H151" s="38" t="s">
        <v>11</v>
      </c>
      <c r="I151" s="51"/>
      <c r="J151" s="51"/>
    </row>
    <row r="152" spans="2:13" ht="18" thickBot="1">
      <c r="B152" s="82" t="s">
        <v>25</v>
      </c>
      <c r="C152" s="37"/>
      <c r="D152" s="37"/>
      <c r="E152" s="37"/>
      <c r="F152" s="37"/>
      <c r="G152" s="37"/>
      <c r="H152" s="38"/>
      <c r="I152" s="51"/>
      <c r="J152" s="51"/>
    </row>
    <row r="153" spans="2:13" ht="15.75" thickBot="1">
      <c r="B153" s="125" t="s">
        <v>17</v>
      </c>
      <c r="C153" s="125"/>
      <c r="D153" s="125"/>
      <c r="E153" s="125"/>
      <c r="F153" s="126"/>
      <c r="G153" s="156" t="s">
        <v>5</v>
      </c>
      <c r="H153" s="156"/>
      <c r="I153" s="51"/>
      <c r="J153" s="51"/>
      <c r="K153"/>
      <c r="L153"/>
      <c r="M153"/>
    </row>
    <row r="154" spans="2:13" ht="17.25" customHeight="1">
      <c r="B154" s="136" t="s">
        <v>35</v>
      </c>
      <c r="C154" s="136" t="s">
        <v>35</v>
      </c>
      <c r="D154" s="136" t="s">
        <v>35</v>
      </c>
      <c r="E154" s="136" t="s">
        <v>35</v>
      </c>
      <c r="F154" s="137" t="s">
        <v>35</v>
      </c>
      <c r="G154" s="138">
        <v>20541</v>
      </c>
      <c r="H154" s="139">
        <v>20541</v>
      </c>
      <c r="I154" s="52"/>
      <c r="J154" s="49"/>
      <c r="K154" s="48"/>
      <c r="L154"/>
      <c r="M154"/>
    </row>
    <row r="155" spans="2:13" ht="17.25" customHeight="1">
      <c r="B155" s="140" t="s">
        <v>28</v>
      </c>
      <c r="C155" s="140" t="s">
        <v>28</v>
      </c>
      <c r="D155" s="140" t="s">
        <v>28</v>
      </c>
      <c r="E155" s="140" t="s">
        <v>28</v>
      </c>
      <c r="F155" s="141" t="s">
        <v>28</v>
      </c>
      <c r="G155" s="142">
        <v>18942</v>
      </c>
      <c r="H155" s="143">
        <v>18942</v>
      </c>
      <c r="I155" s="52"/>
      <c r="J155" s="49"/>
      <c r="K155" s="48"/>
      <c r="L155"/>
      <c r="M155"/>
    </row>
    <row r="156" spans="2:13" ht="17.25" customHeight="1">
      <c r="B156" s="140" t="s">
        <v>27</v>
      </c>
      <c r="C156" s="140" t="s">
        <v>27</v>
      </c>
      <c r="D156" s="140" t="s">
        <v>27</v>
      </c>
      <c r="E156" s="140" t="s">
        <v>27</v>
      </c>
      <c r="F156" s="141" t="s">
        <v>27</v>
      </c>
      <c r="G156" s="142">
        <v>18338</v>
      </c>
      <c r="H156" s="143">
        <v>18338</v>
      </c>
      <c r="I156" s="52"/>
      <c r="J156" s="49"/>
      <c r="K156" s="48"/>
      <c r="L156"/>
      <c r="M156"/>
    </row>
    <row r="157" spans="2:13" ht="17.25" customHeight="1">
      <c r="B157" s="140" t="s">
        <v>50</v>
      </c>
      <c r="C157" s="140" t="s">
        <v>50</v>
      </c>
      <c r="D157" s="140" t="s">
        <v>50</v>
      </c>
      <c r="E157" s="140" t="s">
        <v>50</v>
      </c>
      <c r="F157" s="141" t="s">
        <v>50</v>
      </c>
      <c r="G157" s="142">
        <v>14530</v>
      </c>
      <c r="H157" s="143">
        <v>14530</v>
      </c>
      <c r="I157" s="52"/>
      <c r="J157" s="49"/>
      <c r="K157" s="48"/>
      <c r="L157"/>
      <c r="M157"/>
    </row>
    <row r="158" spans="2:13" ht="17.25" customHeight="1">
      <c r="B158" s="140" t="s">
        <v>49</v>
      </c>
      <c r="C158" s="140" t="s">
        <v>49</v>
      </c>
      <c r="D158" s="140" t="s">
        <v>49</v>
      </c>
      <c r="E158" s="140" t="s">
        <v>49</v>
      </c>
      <c r="F158" s="141" t="s">
        <v>49</v>
      </c>
      <c r="G158" s="142">
        <v>12940</v>
      </c>
      <c r="H158" s="143">
        <v>12940</v>
      </c>
      <c r="I158" s="52"/>
      <c r="J158" s="49"/>
      <c r="K158" s="48"/>
      <c r="L158"/>
      <c r="M158"/>
    </row>
    <row r="159" spans="2:13" ht="17.25" customHeight="1">
      <c r="B159" s="140" t="s">
        <v>45</v>
      </c>
      <c r="C159" s="140" t="s">
        <v>45</v>
      </c>
      <c r="D159" s="140" t="s">
        <v>45</v>
      </c>
      <c r="E159" s="140" t="s">
        <v>45</v>
      </c>
      <c r="F159" s="141" t="s">
        <v>45</v>
      </c>
      <c r="G159" s="142">
        <v>8816</v>
      </c>
      <c r="H159" s="143">
        <v>8816</v>
      </c>
      <c r="I159" s="53"/>
      <c r="J159" s="49"/>
      <c r="K159" s="48"/>
      <c r="L159"/>
      <c r="M159"/>
    </row>
    <row r="160" spans="2:13" ht="17.25" customHeight="1">
      <c r="B160" s="140" t="s">
        <v>36</v>
      </c>
      <c r="C160" s="140" t="s">
        <v>36</v>
      </c>
      <c r="D160" s="140" t="s">
        <v>36</v>
      </c>
      <c r="E160" s="140" t="s">
        <v>36</v>
      </c>
      <c r="F160" s="141" t="s">
        <v>36</v>
      </c>
      <c r="G160" s="142">
        <v>5262</v>
      </c>
      <c r="H160" s="143">
        <v>5262</v>
      </c>
      <c r="I160" s="52"/>
      <c r="J160" s="49"/>
      <c r="K160" s="48"/>
      <c r="L160"/>
      <c r="M160"/>
    </row>
    <row r="161" spans="2:13" ht="17.25" customHeight="1">
      <c r="B161" s="140" t="s">
        <v>38</v>
      </c>
      <c r="C161" s="140" t="s">
        <v>38</v>
      </c>
      <c r="D161" s="140" t="s">
        <v>38</v>
      </c>
      <c r="E161" s="140" t="s">
        <v>38</v>
      </c>
      <c r="F161" s="141" t="s">
        <v>38</v>
      </c>
      <c r="G161" s="142">
        <v>3228</v>
      </c>
      <c r="H161" s="143">
        <v>3228</v>
      </c>
      <c r="I161" s="52"/>
      <c r="J161" s="49"/>
      <c r="K161" s="48"/>
      <c r="L161"/>
      <c r="M161"/>
    </row>
    <row r="162" spans="2:13" ht="17.25" customHeight="1">
      <c r="B162" s="140" t="s">
        <v>37</v>
      </c>
      <c r="C162" s="140" t="s">
        <v>37</v>
      </c>
      <c r="D162" s="140" t="s">
        <v>37</v>
      </c>
      <c r="E162" s="140" t="s">
        <v>37</v>
      </c>
      <c r="F162" s="141" t="s">
        <v>37</v>
      </c>
      <c r="G162" s="142">
        <v>3048</v>
      </c>
      <c r="H162" s="143">
        <v>3048</v>
      </c>
      <c r="I162" s="52"/>
      <c r="J162" s="49"/>
      <c r="K162" s="48"/>
      <c r="L162"/>
      <c r="M162"/>
    </row>
    <row r="163" spans="2:13" ht="18" customHeight="1" thickBot="1">
      <c r="B163" s="157" t="s">
        <v>29</v>
      </c>
      <c r="C163" s="157" t="s">
        <v>29</v>
      </c>
      <c r="D163" s="157" t="s">
        <v>29</v>
      </c>
      <c r="E163" s="157" t="s">
        <v>29</v>
      </c>
      <c r="F163" s="149" t="s">
        <v>29</v>
      </c>
      <c r="G163" s="158">
        <v>2927</v>
      </c>
      <c r="H163" s="159">
        <v>2927</v>
      </c>
      <c r="I163" s="52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4"/>
      <c r="H164" s="84"/>
      <c r="I164" s="51"/>
      <c r="J164" s="51"/>
      <c r="L164"/>
      <c r="M164"/>
    </row>
    <row r="165" spans="2:13" ht="17.25">
      <c r="G165" s="40"/>
      <c r="H165" s="40"/>
      <c r="I165" s="2"/>
      <c r="J165" s="2"/>
    </row>
    <row r="166" spans="2:13" ht="17.25">
      <c r="B166" s="81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1"/>
      <c r="K166"/>
    </row>
    <row r="167" spans="2:13" ht="18" thickBot="1">
      <c r="B167" s="82" t="s">
        <v>26</v>
      </c>
      <c r="C167" s="37"/>
      <c r="D167" s="37"/>
      <c r="E167" s="37"/>
      <c r="F167" s="37"/>
      <c r="G167" s="37"/>
      <c r="H167" s="38"/>
      <c r="I167" s="2"/>
      <c r="J167" s="51"/>
      <c r="K167"/>
    </row>
    <row r="168" spans="2:13" ht="15" customHeight="1" thickBot="1">
      <c r="B168" s="153" t="s">
        <v>17</v>
      </c>
      <c r="C168" s="153"/>
      <c r="D168" s="153"/>
      <c r="E168" s="153"/>
      <c r="F168" s="154"/>
      <c r="G168" s="155" t="s">
        <v>8</v>
      </c>
      <c r="H168" s="156"/>
      <c r="I168" s="2"/>
      <c r="J168" s="2"/>
    </row>
    <row r="169" spans="2:13" ht="17.25" customHeight="1">
      <c r="B169" s="136" t="s">
        <v>43</v>
      </c>
      <c r="C169" s="136" t="s">
        <v>43</v>
      </c>
      <c r="D169" s="136" t="s">
        <v>43</v>
      </c>
      <c r="E169" s="136" t="s">
        <v>43</v>
      </c>
      <c r="F169" s="137" t="s">
        <v>43</v>
      </c>
      <c r="G169" s="138">
        <v>2136046856523.26</v>
      </c>
      <c r="H169" s="139">
        <v>2136046856523.26</v>
      </c>
      <c r="I169" s="54"/>
      <c r="J169" s="55"/>
    </row>
    <row r="170" spans="2:13" ht="17.25" customHeight="1">
      <c r="B170" s="140" t="s">
        <v>50</v>
      </c>
      <c r="C170" s="140" t="s">
        <v>50</v>
      </c>
      <c r="D170" s="140" t="s">
        <v>50</v>
      </c>
      <c r="E170" s="140" t="s">
        <v>50</v>
      </c>
      <c r="F170" s="141" t="s">
        <v>50</v>
      </c>
      <c r="G170" s="142">
        <v>1779253227367.7</v>
      </c>
      <c r="H170" s="143">
        <v>1779253227367.7</v>
      </c>
      <c r="I170" s="54"/>
      <c r="J170" s="55"/>
    </row>
    <row r="171" spans="2:13" ht="17.25" customHeight="1">
      <c r="B171" s="140" t="s">
        <v>28</v>
      </c>
      <c r="C171" s="140" t="s">
        <v>28</v>
      </c>
      <c r="D171" s="140" t="s">
        <v>28</v>
      </c>
      <c r="E171" s="140" t="s">
        <v>28</v>
      </c>
      <c r="F171" s="141" t="s">
        <v>28</v>
      </c>
      <c r="G171" s="142">
        <v>1437854208691.4099</v>
      </c>
      <c r="H171" s="143">
        <v>1437854208691.4099</v>
      </c>
      <c r="I171" s="54"/>
      <c r="J171" s="55"/>
    </row>
    <row r="172" spans="2:13" ht="17.25" customHeight="1">
      <c r="B172" s="140" t="s">
        <v>34</v>
      </c>
      <c r="C172" s="140" t="s">
        <v>34</v>
      </c>
      <c r="D172" s="140" t="s">
        <v>34</v>
      </c>
      <c r="E172" s="140" t="s">
        <v>34</v>
      </c>
      <c r="F172" s="141" t="s">
        <v>34</v>
      </c>
      <c r="G172" s="142">
        <v>1026719000156.38</v>
      </c>
      <c r="H172" s="143">
        <v>1026719000156.38</v>
      </c>
      <c r="I172" s="54"/>
      <c r="J172" s="55"/>
    </row>
    <row r="173" spans="2:13" ht="17.25" customHeight="1">
      <c r="B173" s="140" t="s">
        <v>46</v>
      </c>
      <c r="C173" s="140" t="s">
        <v>46</v>
      </c>
      <c r="D173" s="140" t="s">
        <v>46</v>
      </c>
      <c r="E173" s="140" t="s">
        <v>46</v>
      </c>
      <c r="F173" s="141" t="s">
        <v>46</v>
      </c>
      <c r="G173" s="142">
        <v>984860053360.72998</v>
      </c>
      <c r="H173" s="143">
        <v>984860053360.72998</v>
      </c>
      <c r="I173" s="56"/>
      <c r="J173" s="49"/>
    </row>
    <row r="174" spans="2:13" ht="17.25" customHeight="1">
      <c r="B174" s="140" t="s">
        <v>27</v>
      </c>
      <c r="C174" s="140" t="s">
        <v>27</v>
      </c>
      <c r="D174" s="140" t="s">
        <v>27</v>
      </c>
      <c r="E174" s="140" t="s">
        <v>27</v>
      </c>
      <c r="F174" s="141" t="s">
        <v>27</v>
      </c>
      <c r="G174" s="142">
        <v>583202096054.75</v>
      </c>
      <c r="H174" s="143">
        <v>583202096054.75</v>
      </c>
      <c r="I174" s="54"/>
      <c r="J174" s="55"/>
    </row>
    <row r="175" spans="2:13" ht="17.25" customHeight="1">
      <c r="B175" s="140" t="s">
        <v>35</v>
      </c>
      <c r="C175" s="140" t="s">
        <v>35</v>
      </c>
      <c r="D175" s="140" t="s">
        <v>35</v>
      </c>
      <c r="E175" s="140" t="s">
        <v>35</v>
      </c>
      <c r="F175" s="141" t="s">
        <v>35</v>
      </c>
      <c r="G175" s="142">
        <v>510344064445.28998</v>
      </c>
      <c r="H175" s="143">
        <v>510344064445.28998</v>
      </c>
      <c r="I175" s="54"/>
      <c r="J175" s="55"/>
    </row>
    <row r="176" spans="2:13" ht="17.25" customHeight="1">
      <c r="B176" s="140" t="s">
        <v>44</v>
      </c>
      <c r="C176" s="140" t="s">
        <v>44</v>
      </c>
      <c r="D176" s="140" t="s">
        <v>44</v>
      </c>
      <c r="E176" s="140" t="s">
        <v>44</v>
      </c>
      <c r="F176" s="141" t="s">
        <v>44</v>
      </c>
      <c r="G176" s="142">
        <v>436836336662.46997</v>
      </c>
      <c r="H176" s="143">
        <v>436836336662.46997</v>
      </c>
      <c r="I176" s="54"/>
      <c r="J176" s="55"/>
    </row>
    <row r="177" spans="2:10" ht="17.25" customHeight="1">
      <c r="B177" s="140" t="s">
        <v>39</v>
      </c>
      <c r="C177" s="140" t="s">
        <v>39</v>
      </c>
      <c r="D177" s="140" t="s">
        <v>39</v>
      </c>
      <c r="E177" s="140" t="s">
        <v>39</v>
      </c>
      <c r="F177" s="141" t="s">
        <v>39</v>
      </c>
      <c r="G177" s="142">
        <v>381701348751.46002</v>
      </c>
      <c r="H177" s="143">
        <v>381701348751.46002</v>
      </c>
      <c r="I177" s="54"/>
      <c r="J177" s="55"/>
    </row>
    <row r="178" spans="2:10" ht="18" customHeight="1" thickBot="1">
      <c r="B178" s="157" t="s">
        <v>51</v>
      </c>
      <c r="C178" s="157" t="s">
        <v>51</v>
      </c>
      <c r="D178" s="157" t="s">
        <v>51</v>
      </c>
      <c r="E178" s="157" t="s">
        <v>51</v>
      </c>
      <c r="F178" s="149" t="s">
        <v>51</v>
      </c>
      <c r="G178" s="158">
        <v>377754887203.66998</v>
      </c>
      <c r="H178" s="159">
        <v>377754887203.66998</v>
      </c>
      <c r="I178" s="54"/>
      <c r="J178" s="55"/>
    </row>
    <row r="179" spans="2:10" ht="17.25">
      <c r="G179" s="40"/>
      <c r="H179" s="40"/>
      <c r="J179" s="47"/>
    </row>
    <row r="180" spans="2:10">
      <c r="B180" s="57"/>
      <c r="J180" s="47"/>
    </row>
  </sheetData>
  <dataConsolidate link="1"/>
  <mergeCells count="101"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H48:I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B2:H2"/>
    <mergeCell ref="B3:H3"/>
    <mergeCell ref="I3:N3"/>
    <mergeCell ref="B11:D11"/>
    <mergeCell ref="B12:D12"/>
    <mergeCell ref="B13:D13"/>
    <mergeCell ref="B24:D24"/>
    <mergeCell ref="B25:D25"/>
    <mergeCell ref="B26:D26"/>
  </mergeCells>
  <pageMargins left="0.70866141732283472" right="0.70866141732283472" top="0.15748031496062992" bottom="0.15748031496062992" header="0.31496062992125984" footer="0.11811023622047245"/>
  <pageSetup paperSize="9" scale="47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  <legacyDrawing r:id="rId3"/>
  <oleObjects>
    <mc:AlternateContent xmlns:mc="http://schemas.openxmlformats.org/markup-compatibility/2006">
      <mc:Choice Requires="x14">
        <oleObject link="[1]!'!Январь2012!R1C2:R10C9'" oleUpdate="OLEUPDATE_ALWAYS" shapeId="172033">
          <objectPr defaultSize="0" autoPict="0" dde="1">
            <anchor moveWithCells="1">
              <from>
                <xdr:col>0</xdr:col>
                <xdr:colOff>123825</xdr:colOff>
                <xdr:row>72</xdr:row>
                <xdr:rowOff>123825</xdr:rowOff>
              </from>
              <to>
                <xdr:col>1</xdr:col>
                <xdr:colOff>257175</xdr:colOff>
                <xdr:row>74</xdr:row>
                <xdr:rowOff>0</xdr:rowOff>
              </to>
            </anchor>
          </objectPr>
        </oleObject>
      </mc:Choice>
      <mc:Fallback>
        <oleObject link="[1]!'!Январь2012!R1C2:R10C9'" oleUpdate="OLEUPDATE_ALWAYS" shapeId="172033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38">
    <pageSetUpPr fitToPage="1"/>
  </sheetPr>
  <dimension ref="B2:N180"/>
  <sheetViews>
    <sheetView workbookViewId="0"/>
  </sheetViews>
  <sheetFormatPr defaultRowHeight="13.5"/>
  <cols>
    <col min="1" max="1" width="3.42578125" style="69" customWidth="1"/>
    <col min="2" max="2" width="46.7109375" style="69" customWidth="1"/>
    <col min="3" max="4" width="18.42578125" style="69" customWidth="1"/>
    <col min="5" max="9" width="25.5703125" style="69" customWidth="1"/>
    <col min="10" max="10" width="10.5703125" style="69" customWidth="1"/>
    <col min="11" max="11" width="14.85546875" style="69" bestFit="1" customWidth="1"/>
    <col min="12" max="12" width="9.140625" style="69"/>
    <col min="13" max="13" width="23.42578125" style="69" customWidth="1"/>
    <col min="14" max="16384" width="9.140625" style="69"/>
  </cols>
  <sheetData>
    <row r="2" spans="2:14" s="1" customFormat="1" ht="20.25">
      <c r="B2" s="111" t="s">
        <v>48</v>
      </c>
      <c r="C2" s="111"/>
      <c r="D2" s="111"/>
      <c r="E2" s="111"/>
      <c r="F2" s="111"/>
      <c r="G2" s="111"/>
      <c r="H2" s="111"/>
    </row>
    <row r="3" spans="2:14" s="1" customFormat="1" ht="21" thickBot="1">
      <c r="B3" s="112">
        <v>43404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2">
        <f>B3</f>
        <v>43404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30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13" t="s">
        <v>16</v>
      </c>
      <c r="C11" s="113"/>
      <c r="D11" s="114"/>
      <c r="E11" s="67">
        <f>EDATE(B3,-1)</f>
        <v>43373</v>
      </c>
      <c r="F11" s="67">
        <f>B3</f>
        <v>43404</v>
      </c>
      <c r="G11" s="44" t="s">
        <v>9</v>
      </c>
      <c r="H11" s="44" t="s">
        <v>10</v>
      </c>
      <c r="J11" s="71"/>
    </row>
    <row r="12" spans="2:14" s="70" customFormat="1" ht="17.25">
      <c r="B12" s="115" t="s">
        <v>0</v>
      </c>
      <c r="C12" s="115"/>
      <c r="D12" s="116"/>
      <c r="E12" s="78">
        <v>2387970</v>
      </c>
      <c r="F12" s="78">
        <v>2518572</v>
      </c>
      <c r="G12" s="11">
        <f t="shared" ref="G12:G18" si="0">F12-E12</f>
        <v>130602</v>
      </c>
      <c r="H12" s="58">
        <f t="shared" ref="H12:H18" si="1">F12/E12-1</f>
        <v>5.4691641854797135E-2</v>
      </c>
      <c r="I12" s="79"/>
      <c r="J12" s="80"/>
    </row>
    <row r="13" spans="2:14" s="70" customFormat="1" ht="17.25">
      <c r="B13" s="117" t="s">
        <v>1</v>
      </c>
      <c r="C13" s="117"/>
      <c r="D13" s="118"/>
      <c r="E13" s="78">
        <v>24775</v>
      </c>
      <c r="F13" s="78">
        <v>24865</v>
      </c>
      <c r="G13" s="11">
        <f t="shared" si="0"/>
        <v>90</v>
      </c>
      <c r="H13" s="58">
        <f t="shared" si="1"/>
        <v>3.6326942482340918E-3</v>
      </c>
      <c r="I13" s="79"/>
      <c r="J13" s="80"/>
    </row>
    <row r="14" spans="2:14" s="70" customFormat="1" ht="17.25">
      <c r="B14" s="117" t="s">
        <v>40</v>
      </c>
      <c r="C14" s="117"/>
      <c r="D14" s="118"/>
      <c r="E14" s="78">
        <v>14936</v>
      </c>
      <c r="F14" s="78">
        <v>15618</v>
      </c>
      <c r="G14" s="11">
        <f t="shared" si="0"/>
        <v>682</v>
      </c>
      <c r="H14" s="58">
        <f t="shared" si="1"/>
        <v>4.5661489019817925E-2</v>
      </c>
      <c r="I14" s="79"/>
      <c r="J14" s="80"/>
    </row>
    <row r="15" spans="2:14" s="70" customFormat="1" ht="17.25">
      <c r="B15" s="119" t="s">
        <v>41</v>
      </c>
      <c r="C15" s="119"/>
      <c r="D15" s="120"/>
      <c r="E15" s="78">
        <v>9484</v>
      </c>
      <c r="F15" s="78">
        <v>9741</v>
      </c>
      <c r="G15" s="11">
        <f t="shared" si="0"/>
        <v>257</v>
      </c>
      <c r="H15" s="58">
        <f t="shared" si="1"/>
        <v>2.7098270771826138E-2</v>
      </c>
      <c r="I15" s="79"/>
      <c r="J15" s="80"/>
    </row>
    <row r="16" spans="2:14" s="70" customFormat="1" ht="17.25">
      <c r="B16" s="121" t="s">
        <v>42</v>
      </c>
      <c r="C16" s="121"/>
      <c r="D16" s="122"/>
      <c r="E16" s="78">
        <v>5452</v>
      </c>
      <c r="F16" s="78">
        <v>5877</v>
      </c>
      <c r="G16" s="11">
        <f t="shared" si="0"/>
        <v>425</v>
      </c>
      <c r="H16" s="58">
        <f t="shared" si="1"/>
        <v>7.7953044754218714E-2</v>
      </c>
      <c r="I16" s="79"/>
      <c r="J16" s="80"/>
    </row>
    <row r="17" spans="2:10" s="70" customFormat="1" ht="18" customHeight="1" thickBot="1">
      <c r="B17" s="123" t="s">
        <v>2</v>
      </c>
      <c r="C17" s="123"/>
      <c r="D17" s="124"/>
      <c r="E17" s="78">
        <v>41782</v>
      </c>
      <c r="F17" s="78">
        <v>42528</v>
      </c>
      <c r="G17" s="11">
        <f t="shared" si="0"/>
        <v>746</v>
      </c>
      <c r="H17" s="58">
        <f t="shared" si="1"/>
        <v>1.7854578526638187E-2</v>
      </c>
      <c r="I17" s="79"/>
      <c r="J17" s="80"/>
    </row>
    <row r="18" spans="2:10" s="64" customFormat="1" ht="18" thickBot="1">
      <c r="B18" s="59" t="s">
        <v>3</v>
      </c>
      <c r="C18" s="59"/>
      <c r="D18" s="60"/>
      <c r="E18" s="66">
        <v>2469463</v>
      </c>
      <c r="F18" s="66">
        <v>2601583</v>
      </c>
      <c r="G18" s="66">
        <f t="shared" si="0"/>
        <v>132120</v>
      </c>
      <c r="H18" s="63">
        <f t="shared" si="1"/>
        <v>5.3501510247369488E-2</v>
      </c>
      <c r="I18" s="79"/>
      <c r="J18" s="80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31</v>
      </c>
      <c r="C21" s="14"/>
      <c r="D21" s="14"/>
      <c r="E21" s="14"/>
      <c r="F21" s="14"/>
      <c r="G21" s="14"/>
      <c r="H21" s="15" t="s">
        <v>11</v>
      </c>
    </row>
    <row r="22" spans="2:10" s="70" customFormat="1" ht="15.75" thickBot="1">
      <c r="B22" s="113" t="s">
        <v>16</v>
      </c>
      <c r="C22" s="113"/>
      <c r="D22" s="114"/>
      <c r="E22" s="67">
        <f>EDATE(B3,-1)</f>
        <v>43373</v>
      </c>
      <c r="F22" s="67">
        <f>F11</f>
        <v>43404</v>
      </c>
      <c r="G22" s="44" t="s">
        <v>9</v>
      </c>
      <c r="H22" s="44" t="s">
        <v>10</v>
      </c>
      <c r="J22" s="71"/>
    </row>
    <row r="23" spans="2:10" s="70" customFormat="1" ht="17.25">
      <c r="B23" s="115" t="s">
        <v>0</v>
      </c>
      <c r="C23" s="115"/>
      <c r="D23" s="116"/>
      <c r="E23" s="78">
        <v>1604456</v>
      </c>
      <c r="F23" s="78">
        <v>1685168</v>
      </c>
      <c r="G23" s="11">
        <f t="shared" ref="G23:G29" si="2">F23-E23</f>
        <v>80712</v>
      </c>
      <c r="H23" s="58">
        <f t="shared" ref="H23:H29" si="3">F23/E23-1</f>
        <v>5.0304900851129597E-2</v>
      </c>
      <c r="I23" s="80"/>
    </row>
    <row r="24" spans="2:10" s="70" customFormat="1" ht="17.25">
      <c r="B24" s="117" t="s">
        <v>1</v>
      </c>
      <c r="C24" s="117"/>
      <c r="D24" s="118"/>
      <c r="E24" s="78">
        <v>16427</v>
      </c>
      <c r="F24" s="78">
        <v>16513</v>
      </c>
      <c r="G24" s="11">
        <f t="shared" si="2"/>
        <v>86</v>
      </c>
      <c r="H24" s="58">
        <f t="shared" si="3"/>
        <v>5.2352833749316208E-3</v>
      </c>
      <c r="I24" s="80"/>
    </row>
    <row r="25" spans="2:10" s="70" customFormat="1" ht="17.25">
      <c r="B25" s="117" t="s">
        <v>40</v>
      </c>
      <c r="C25" s="117"/>
      <c r="D25" s="118"/>
      <c r="E25" s="78">
        <v>10655</v>
      </c>
      <c r="F25" s="78">
        <v>10989</v>
      </c>
      <c r="G25" s="11">
        <f t="shared" si="2"/>
        <v>334</v>
      </c>
      <c r="H25" s="58">
        <f t="shared" si="3"/>
        <v>3.1346785546691791E-2</v>
      </c>
      <c r="I25" s="80"/>
    </row>
    <row r="26" spans="2:10" s="70" customFormat="1" ht="17.25">
      <c r="B26" s="119" t="s">
        <v>41</v>
      </c>
      <c r="C26" s="119"/>
      <c r="D26" s="120"/>
      <c r="E26" s="78">
        <v>8304</v>
      </c>
      <c r="F26" s="78">
        <v>8497</v>
      </c>
      <c r="G26" s="11">
        <f t="shared" si="2"/>
        <v>193</v>
      </c>
      <c r="H26" s="58">
        <f t="shared" si="3"/>
        <v>2.324181117533719E-2</v>
      </c>
      <c r="I26" s="80"/>
    </row>
    <row r="27" spans="2:10" s="70" customFormat="1" ht="17.25">
      <c r="B27" s="121" t="s">
        <v>42</v>
      </c>
      <c r="C27" s="121"/>
      <c r="D27" s="122"/>
      <c r="E27" s="78">
        <v>2351</v>
      </c>
      <c r="F27" s="78">
        <v>2492</v>
      </c>
      <c r="G27" s="11">
        <f t="shared" si="2"/>
        <v>141</v>
      </c>
      <c r="H27" s="58">
        <f t="shared" si="3"/>
        <v>5.997447894512975E-2</v>
      </c>
      <c r="I27" s="80"/>
    </row>
    <row r="28" spans="2:10" s="70" customFormat="1" ht="18" customHeight="1" thickBot="1">
      <c r="B28" s="123" t="s">
        <v>2</v>
      </c>
      <c r="C28" s="123"/>
      <c r="D28" s="124"/>
      <c r="E28" s="78">
        <v>27795</v>
      </c>
      <c r="F28" s="78">
        <v>28000</v>
      </c>
      <c r="G28" s="11">
        <f t="shared" si="2"/>
        <v>205</v>
      </c>
      <c r="H28" s="58">
        <f t="shared" si="3"/>
        <v>7.3754272351143069E-3</v>
      </c>
      <c r="I28" s="80"/>
    </row>
    <row r="29" spans="2:10" s="64" customFormat="1" ht="18" thickBot="1">
      <c r="B29" s="59" t="s">
        <v>3</v>
      </c>
      <c r="C29" s="59"/>
      <c r="D29" s="60"/>
      <c r="E29" s="66">
        <v>1659333</v>
      </c>
      <c r="F29" s="66">
        <v>1740670</v>
      </c>
      <c r="G29" s="66">
        <f t="shared" si="2"/>
        <v>81337</v>
      </c>
      <c r="H29" s="63">
        <f t="shared" si="3"/>
        <v>4.9017888513035013E-2</v>
      </c>
      <c r="I29" s="80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9" ht="15.75" thickBot="1">
      <c r="B33" s="125" t="s">
        <v>16</v>
      </c>
      <c r="C33" s="125"/>
      <c r="D33" s="126"/>
      <c r="E33" s="67">
        <f>E11</f>
        <v>43373</v>
      </c>
      <c r="F33" s="67">
        <f>F11</f>
        <v>43404</v>
      </c>
      <c r="G33" s="16" t="s">
        <v>9</v>
      </c>
      <c r="H33" s="16" t="s">
        <v>10</v>
      </c>
    </row>
    <row r="34" spans="2:9" ht="17.25">
      <c r="B34" s="115" t="s">
        <v>0</v>
      </c>
      <c r="C34" s="115"/>
      <c r="D34" s="116"/>
      <c r="E34" s="72">
        <v>140487</v>
      </c>
      <c r="F34" s="72">
        <v>160050</v>
      </c>
      <c r="G34" s="11">
        <f t="shared" ref="G34:G40" si="4">F34-E34</f>
        <v>19563</v>
      </c>
      <c r="H34" s="58">
        <f t="shared" ref="H34:H40" si="5">F34/E34-1</f>
        <v>0.1392513186273463</v>
      </c>
      <c r="I34" s="57"/>
    </row>
    <row r="35" spans="2:9" ht="17.25">
      <c r="B35" s="117" t="s">
        <v>1</v>
      </c>
      <c r="C35" s="117"/>
      <c r="D35" s="118"/>
      <c r="E35" s="72">
        <v>967</v>
      </c>
      <c r="F35" s="72">
        <v>1039</v>
      </c>
      <c r="G35" s="11">
        <f t="shared" si="4"/>
        <v>72</v>
      </c>
      <c r="H35" s="58">
        <f t="shared" si="5"/>
        <v>7.4457083764219334E-2</v>
      </c>
      <c r="I35" s="57"/>
    </row>
    <row r="36" spans="2:9" ht="17.25">
      <c r="B36" s="117" t="s">
        <v>40</v>
      </c>
      <c r="C36" s="117"/>
      <c r="D36" s="118"/>
      <c r="E36" s="72">
        <v>882</v>
      </c>
      <c r="F36" s="72">
        <v>951</v>
      </c>
      <c r="G36" s="11">
        <f t="shared" si="4"/>
        <v>69</v>
      </c>
      <c r="H36" s="58">
        <f t="shared" si="5"/>
        <v>7.8231292517006779E-2</v>
      </c>
      <c r="I36" s="57"/>
    </row>
    <row r="37" spans="2:9" ht="17.25">
      <c r="B37" s="119" t="s">
        <v>41</v>
      </c>
      <c r="C37" s="119"/>
      <c r="D37" s="120"/>
      <c r="E37" s="72">
        <v>651</v>
      </c>
      <c r="F37" s="72">
        <v>725</v>
      </c>
      <c r="G37" s="11">
        <f t="shared" si="4"/>
        <v>74</v>
      </c>
      <c r="H37" s="58">
        <f t="shared" si="5"/>
        <v>0.11367127496159757</v>
      </c>
      <c r="I37" s="57"/>
    </row>
    <row r="38" spans="2:9" ht="17.25">
      <c r="B38" s="121" t="s">
        <v>42</v>
      </c>
      <c r="C38" s="121"/>
      <c r="D38" s="122"/>
      <c r="E38" s="72">
        <v>231</v>
      </c>
      <c r="F38" s="72">
        <v>226</v>
      </c>
      <c r="G38" s="11">
        <f t="shared" si="4"/>
        <v>-5</v>
      </c>
      <c r="H38" s="58">
        <f t="shared" si="5"/>
        <v>-2.1645021645021689E-2</v>
      </c>
      <c r="I38" s="57"/>
    </row>
    <row r="39" spans="2:9" ht="18" customHeight="1" thickBot="1">
      <c r="B39" s="123" t="s">
        <v>2</v>
      </c>
      <c r="C39" s="123"/>
      <c r="D39" s="124"/>
      <c r="E39" s="72">
        <v>3404</v>
      </c>
      <c r="F39" s="72">
        <v>10374</v>
      </c>
      <c r="G39" s="11">
        <f t="shared" si="4"/>
        <v>6970</v>
      </c>
      <c r="H39" s="58">
        <f t="shared" si="5"/>
        <v>2.0475910693302</v>
      </c>
      <c r="I39" s="57"/>
    </row>
    <row r="40" spans="2:9" s="64" customFormat="1" ht="18" thickBot="1">
      <c r="B40" s="59" t="s">
        <v>3</v>
      </c>
      <c r="C40" s="59"/>
      <c r="D40" s="60"/>
      <c r="E40" s="66">
        <v>145740</v>
      </c>
      <c r="F40" s="66">
        <v>172414</v>
      </c>
      <c r="G40" s="66">
        <f t="shared" si="4"/>
        <v>26674</v>
      </c>
      <c r="H40" s="63">
        <f t="shared" si="5"/>
        <v>0.18302456429257585</v>
      </c>
      <c r="I40" s="57"/>
    </row>
    <row r="41" spans="2:9" ht="15">
      <c r="B41" s="6"/>
      <c r="C41" s="6"/>
      <c r="D41" s="6"/>
      <c r="E41" s="41"/>
      <c r="F41" s="41"/>
      <c r="G41" s="42"/>
      <c r="H41" s="43"/>
    </row>
    <row r="42" spans="2:9" ht="15">
      <c r="B42" s="10"/>
      <c r="C42" s="2"/>
      <c r="D42" s="2"/>
      <c r="E42" s="2"/>
      <c r="F42" s="2"/>
      <c r="G42" s="2"/>
    </row>
    <row r="43" spans="2:9" ht="17.25">
      <c r="B43" s="19"/>
      <c r="C43" s="19"/>
      <c r="D43" s="19"/>
      <c r="E43" s="19"/>
      <c r="F43" s="19"/>
      <c r="G43" s="19"/>
      <c r="H43" s="19"/>
    </row>
    <row r="44" spans="2:9" ht="17.25">
      <c r="B44" s="20" t="s">
        <v>15</v>
      </c>
      <c r="C44" s="19"/>
      <c r="D44" s="19"/>
      <c r="E44" s="19"/>
      <c r="F44" s="19"/>
      <c r="G44" s="19"/>
      <c r="H44" s="19"/>
    </row>
    <row r="45" spans="2:9" ht="18" thickBot="1">
      <c r="B45" s="22"/>
      <c r="C45" s="22"/>
      <c r="D45" s="22"/>
      <c r="E45" s="22"/>
      <c r="F45" s="22"/>
      <c r="G45" s="22"/>
      <c r="H45" s="22"/>
    </row>
    <row r="47" spans="2:9">
      <c r="F47" s="5"/>
    </row>
    <row r="48" spans="2:9" ht="18" thickBot="1">
      <c r="B48" s="12" t="s">
        <v>32</v>
      </c>
      <c r="C48" s="23"/>
      <c r="D48" s="23"/>
      <c r="E48" s="23"/>
      <c r="F48" s="23"/>
      <c r="G48" s="23"/>
      <c r="H48" s="127" t="s">
        <v>12</v>
      </c>
      <c r="I48" s="127"/>
    </row>
    <row r="49" spans="2:9" ht="15.75" thickBot="1">
      <c r="B49" s="125" t="s">
        <v>16</v>
      </c>
      <c r="C49" s="125"/>
      <c r="D49" s="126"/>
      <c r="E49" s="67">
        <v>41639</v>
      </c>
      <c r="F49" s="67">
        <f>EDATE(E49,12)</f>
        <v>42004</v>
      </c>
      <c r="G49" s="67">
        <f>EDATE(F49,12)</f>
        <v>42369</v>
      </c>
      <c r="H49" s="67">
        <f>EDATE(G49,12)</f>
        <v>42735</v>
      </c>
      <c r="I49" s="67">
        <f>EDATE(H49,12)</f>
        <v>43100</v>
      </c>
    </row>
    <row r="50" spans="2:9" ht="17.25">
      <c r="B50" s="128" t="s">
        <v>0</v>
      </c>
      <c r="C50" s="128"/>
      <c r="D50" s="129"/>
      <c r="E50" s="74">
        <v>881844</v>
      </c>
      <c r="F50" s="74">
        <v>944559</v>
      </c>
      <c r="G50" s="74">
        <v>1006751</v>
      </c>
      <c r="H50" s="74">
        <v>1102966</v>
      </c>
      <c r="I50" s="74">
        <v>1310295.9999999998</v>
      </c>
    </row>
    <row r="51" spans="2:9" ht="17.25">
      <c r="B51" s="130" t="s">
        <v>1</v>
      </c>
      <c r="C51" s="130"/>
      <c r="D51" s="131"/>
      <c r="E51" s="75">
        <v>19539</v>
      </c>
      <c r="F51" s="75">
        <v>20178</v>
      </c>
      <c r="G51" s="75">
        <v>20753</v>
      </c>
      <c r="H51" s="75">
        <v>18622</v>
      </c>
      <c r="I51" s="75">
        <v>17766</v>
      </c>
    </row>
    <row r="52" spans="2:9" ht="17.25">
      <c r="B52" s="132" t="s">
        <v>40</v>
      </c>
      <c r="C52" s="132"/>
      <c r="D52" s="133"/>
      <c r="E52" s="77">
        <v>6957</v>
      </c>
      <c r="F52" s="77">
        <v>7486</v>
      </c>
      <c r="G52" s="77">
        <v>8729</v>
      </c>
      <c r="H52" s="77">
        <v>9215</v>
      </c>
      <c r="I52" s="77">
        <v>10211</v>
      </c>
    </row>
    <row r="53" spans="2:9" ht="18" thickBot="1">
      <c r="B53" s="134" t="s">
        <v>2</v>
      </c>
      <c r="C53" s="134"/>
      <c r="D53" s="135"/>
      <c r="E53" s="73">
        <v>5182</v>
      </c>
      <c r="F53" s="73">
        <v>5142</v>
      </c>
      <c r="G53" s="73">
        <v>3836</v>
      </c>
      <c r="H53" s="73">
        <v>10694</v>
      </c>
      <c r="I53" s="73">
        <v>22564.000000000004</v>
      </c>
    </row>
    <row r="54" spans="2:9" s="65" customFormat="1" ht="18" thickBot="1">
      <c r="B54" s="144" t="s">
        <v>3</v>
      </c>
      <c r="C54" s="144"/>
      <c r="D54" s="145"/>
      <c r="E54" s="76">
        <v>913522</v>
      </c>
      <c r="F54" s="76">
        <v>977365</v>
      </c>
      <c r="G54" s="76">
        <v>1040069</v>
      </c>
      <c r="H54" s="76">
        <v>1141497</v>
      </c>
      <c r="I54" s="76">
        <v>1360837</v>
      </c>
    </row>
    <row r="55" spans="2:9" ht="15">
      <c r="B55" s="6"/>
      <c r="C55" s="7"/>
      <c r="D55" s="8"/>
      <c r="E55" s="8"/>
      <c r="F55" s="8"/>
      <c r="G55" s="8"/>
      <c r="H55" s="8"/>
    </row>
    <row r="56" spans="2:9" ht="15">
      <c r="B56" s="6"/>
      <c r="C56" s="7"/>
      <c r="D56" s="8"/>
      <c r="E56" s="8"/>
      <c r="F56" s="8"/>
      <c r="G56" s="8"/>
      <c r="H56" s="8"/>
    </row>
    <row r="57" spans="2:9" ht="15">
      <c r="B57" s="6"/>
      <c r="C57" s="7"/>
      <c r="D57" s="8"/>
      <c r="E57" s="8"/>
      <c r="F57" s="8"/>
      <c r="G57" s="8"/>
      <c r="H57" s="8"/>
    </row>
    <row r="58" spans="2:9" ht="15">
      <c r="B58" s="6"/>
      <c r="C58" s="7"/>
      <c r="D58" s="8"/>
      <c r="E58" s="8"/>
      <c r="F58" s="8"/>
      <c r="G58" s="8"/>
      <c r="H58" s="8"/>
    </row>
    <row r="59" spans="2:9" ht="15">
      <c r="B59" s="6"/>
      <c r="C59" s="7"/>
      <c r="D59" s="8"/>
      <c r="E59" s="8"/>
      <c r="F59" s="8"/>
      <c r="G59" s="8"/>
      <c r="H59" s="8"/>
    </row>
    <row r="60" spans="2:9" ht="15">
      <c r="B60" s="6"/>
      <c r="C60" s="7"/>
      <c r="D60" s="8"/>
      <c r="E60" s="8"/>
      <c r="F60" s="8"/>
      <c r="G60" s="8"/>
      <c r="H60" s="8"/>
    </row>
    <row r="61" spans="2:9" ht="15">
      <c r="B61" s="6"/>
      <c r="C61" s="7"/>
      <c r="D61" s="8"/>
      <c r="E61" s="8"/>
      <c r="F61" s="8"/>
      <c r="G61" s="8"/>
      <c r="H61" s="8"/>
    </row>
    <row r="62" spans="2:9" ht="15">
      <c r="B62" s="6"/>
      <c r="C62" s="7"/>
      <c r="D62" s="8"/>
      <c r="E62" s="8"/>
      <c r="F62" s="8"/>
      <c r="G62" s="8"/>
      <c r="H62" s="8"/>
    </row>
    <row r="63" spans="2:9" ht="15">
      <c r="B63" s="6"/>
      <c r="C63" s="7"/>
      <c r="D63" s="8"/>
      <c r="E63" s="8"/>
      <c r="F63" s="8"/>
      <c r="G63" s="8"/>
      <c r="H63" s="8"/>
    </row>
    <row r="64" spans="2:9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33</v>
      </c>
      <c r="C82" s="23"/>
      <c r="D82" s="23"/>
      <c r="E82" s="23"/>
      <c r="F82" s="23"/>
      <c r="G82" s="23"/>
      <c r="H82" s="105" t="s">
        <v>11</v>
      </c>
      <c r="I82"/>
      <c r="J82"/>
      <c r="K82"/>
    </row>
    <row r="83" spans="2:11" ht="15.75" thickBot="1">
      <c r="B83" s="31" t="s">
        <v>16</v>
      </c>
      <c r="C83" s="67">
        <f>EDATE(D83,-1)</f>
        <v>43250</v>
      </c>
      <c r="D83" s="67">
        <f>EDATE(E83,-1)</f>
        <v>43281</v>
      </c>
      <c r="E83" s="67">
        <f>EDATE(F83,-1)</f>
        <v>43311</v>
      </c>
      <c r="F83" s="67">
        <f>EDATE(G83,-1)</f>
        <v>43342</v>
      </c>
      <c r="G83" s="67">
        <f>EDATE(H83,-1)</f>
        <v>43373</v>
      </c>
      <c r="H83" s="67">
        <f>EDATE(E11,1)</f>
        <v>43403</v>
      </c>
      <c r="I83"/>
      <c r="J83"/>
    </row>
    <row r="84" spans="2:11" ht="16.5" customHeight="1">
      <c r="B84" s="24" t="s">
        <v>0</v>
      </c>
      <c r="C84" s="74">
        <v>1422382</v>
      </c>
      <c r="D84" s="74">
        <v>1447798</v>
      </c>
      <c r="E84" s="74">
        <v>1466134</v>
      </c>
      <c r="F84" s="74">
        <v>1528413</v>
      </c>
      <c r="G84" s="74">
        <v>1604456</v>
      </c>
      <c r="H84" s="74">
        <v>1685168</v>
      </c>
    </row>
    <row r="85" spans="2:11" ht="16.5" customHeight="1">
      <c r="B85" s="25" t="s">
        <v>1</v>
      </c>
      <c r="C85" s="75">
        <v>17314</v>
      </c>
      <c r="D85" s="75">
        <v>16474</v>
      </c>
      <c r="E85" s="75">
        <v>16523</v>
      </c>
      <c r="F85" s="75">
        <v>16598</v>
      </c>
      <c r="G85" s="75">
        <v>16427</v>
      </c>
      <c r="H85" s="75">
        <v>16513</v>
      </c>
    </row>
    <row r="86" spans="2:11" ht="16.5" customHeight="1">
      <c r="B86" s="26" t="s">
        <v>40</v>
      </c>
      <c r="C86" s="77">
        <v>10751</v>
      </c>
      <c r="D86" s="77">
        <v>10455</v>
      </c>
      <c r="E86" s="77">
        <v>10354</v>
      </c>
      <c r="F86" s="77">
        <v>10546</v>
      </c>
      <c r="G86" s="77">
        <v>10655</v>
      </c>
      <c r="H86" s="77">
        <v>10989</v>
      </c>
    </row>
    <row r="87" spans="2:11" ht="16.5" customHeight="1" thickBot="1">
      <c r="B87" s="27" t="s">
        <v>2</v>
      </c>
      <c r="C87" s="73">
        <v>26892</v>
      </c>
      <c r="D87" s="73">
        <v>27438</v>
      </c>
      <c r="E87" s="73">
        <v>27758</v>
      </c>
      <c r="F87" s="73">
        <v>27858</v>
      </c>
      <c r="G87" s="73">
        <v>27795</v>
      </c>
      <c r="H87" s="73">
        <v>28000</v>
      </c>
    </row>
    <row r="88" spans="2:11" s="65" customFormat="1" ht="18" thickBot="1">
      <c r="B88" s="106" t="s">
        <v>3</v>
      </c>
      <c r="C88" s="76">
        <f>SUM(C84:C87)</f>
        <v>1477339</v>
      </c>
      <c r="D88" s="76">
        <f t="shared" ref="D88:H88" si="6">SUM(D84:D87)</f>
        <v>1502165</v>
      </c>
      <c r="E88" s="76">
        <f t="shared" si="6"/>
        <v>1520769</v>
      </c>
      <c r="F88" s="76">
        <f t="shared" si="6"/>
        <v>1583415</v>
      </c>
      <c r="G88" s="76">
        <f t="shared" si="6"/>
        <v>1659333</v>
      </c>
      <c r="H88" s="76">
        <f t="shared" si="6"/>
        <v>1740670</v>
      </c>
      <c r="I88" s="57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3">
        <f>B3</f>
        <v>43404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1"/>
      <c r="C127" s="68"/>
      <c r="D127" s="35"/>
      <c r="E127" s="35"/>
      <c r="F127" s="35"/>
      <c r="G127" s="35"/>
      <c r="H127" s="36" t="s">
        <v>12</v>
      </c>
    </row>
    <row r="128" spans="2:8" ht="30.75" customHeight="1" thickBot="1">
      <c r="B128" s="126" t="s">
        <v>22</v>
      </c>
      <c r="C128" s="146"/>
      <c r="D128" s="146"/>
      <c r="E128" s="146"/>
      <c r="F128" s="146"/>
      <c r="G128" s="147" t="s">
        <v>4</v>
      </c>
      <c r="H128" s="148"/>
    </row>
    <row r="129" spans="2:10" ht="18" customHeight="1" thickBot="1">
      <c r="B129" s="149" t="s">
        <v>20</v>
      </c>
      <c r="C129" s="150"/>
      <c r="D129" s="150"/>
      <c r="E129" s="150"/>
      <c r="F129" s="150"/>
      <c r="G129" s="151">
        <v>299</v>
      </c>
      <c r="H129" s="152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5">
        <f>C6</f>
        <v>43404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1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2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53" t="s">
        <v>17</v>
      </c>
      <c r="C138" s="153"/>
      <c r="D138" s="153"/>
      <c r="E138" s="153"/>
      <c r="F138" s="154"/>
      <c r="G138" s="155" t="s">
        <v>5</v>
      </c>
      <c r="H138" s="156"/>
      <c r="I138"/>
    </row>
    <row r="139" spans="2:10" ht="17.25" customHeight="1">
      <c r="B139" s="136" t="s">
        <v>27</v>
      </c>
      <c r="C139" s="136" t="s">
        <v>27</v>
      </c>
      <c r="D139" s="136" t="s">
        <v>27</v>
      </c>
      <c r="E139" s="136" t="s">
        <v>27</v>
      </c>
      <c r="F139" s="137" t="s">
        <v>27</v>
      </c>
      <c r="G139" s="138">
        <v>441717</v>
      </c>
      <c r="H139" s="139">
        <v>441717</v>
      </c>
      <c r="I139" s="46"/>
      <c r="J139" s="49"/>
    </row>
    <row r="140" spans="2:10" ht="13.5" customHeight="1">
      <c r="B140" s="140" t="s">
        <v>28</v>
      </c>
      <c r="C140" s="140" t="s">
        <v>28</v>
      </c>
      <c r="D140" s="140" t="s">
        <v>28</v>
      </c>
      <c r="E140" s="140" t="s">
        <v>28</v>
      </c>
      <c r="F140" s="141" t="s">
        <v>28</v>
      </c>
      <c r="G140" s="142">
        <v>320903</v>
      </c>
      <c r="H140" s="143">
        <v>320903</v>
      </c>
      <c r="I140" s="46"/>
      <c r="J140" s="49"/>
    </row>
    <row r="141" spans="2:10" ht="17.25" customHeight="1">
      <c r="B141" s="140" t="s">
        <v>49</v>
      </c>
      <c r="C141" s="140" t="s">
        <v>49</v>
      </c>
      <c r="D141" s="140" t="s">
        <v>49</v>
      </c>
      <c r="E141" s="140" t="s">
        <v>49</v>
      </c>
      <c r="F141" s="141" t="s">
        <v>49</v>
      </c>
      <c r="G141" s="142">
        <v>303827</v>
      </c>
      <c r="H141" s="143">
        <v>303827</v>
      </c>
      <c r="I141" s="46"/>
      <c r="J141" s="49"/>
    </row>
    <row r="142" spans="2:10" ht="17.25" customHeight="1">
      <c r="B142" s="140" t="s">
        <v>35</v>
      </c>
      <c r="C142" s="140" t="s">
        <v>35</v>
      </c>
      <c r="D142" s="140" t="s">
        <v>35</v>
      </c>
      <c r="E142" s="140" t="s">
        <v>35</v>
      </c>
      <c r="F142" s="141" t="s">
        <v>35</v>
      </c>
      <c r="G142" s="142">
        <v>203660</v>
      </c>
      <c r="H142" s="143">
        <v>203660</v>
      </c>
      <c r="I142" s="46"/>
      <c r="J142" s="49"/>
    </row>
    <row r="143" spans="2:10" ht="17.25" customHeight="1">
      <c r="B143" s="140" t="s">
        <v>57</v>
      </c>
      <c r="C143" s="140" t="s">
        <v>57</v>
      </c>
      <c r="D143" s="140" t="s">
        <v>57</v>
      </c>
      <c r="E143" s="140" t="s">
        <v>57</v>
      </c>
      <c r="F143" s="141" t="s">
        <v>57</v>
      </c>
      <c r="G143" s="142">
        <v>158012</v>
      </c>
      <c r="H143" s="143">
        <v>158012</v>
      </c>
      <c r="I143" s="46"/>
      <c r="J143" s="49"/>
    </row>
    <row r="144" spans="2:10" ht="13.5" customHeight="1">
      <c r="B144" s="140" t="s">
        <v>50</v>
      </c>
      <c r="C144" s="140" t="s">
        <v>50</v>
      </c>
      <c r="D144" s="140" t="s">
        <v>50</v>
      </c>
      <c r="E144" s="140" t="s">
        <v>50</v>
      </c>
      <c r="F144" s="141" t="s">
        <v>50</v>
      </c>
      <c r="G144" s="142">
        <v>144535</v>
      </c>
      <c r="H144" s="143">
        <v>144535</v>
      </c>
      <c r="I144" s="100"/>
      <c r="J144" s="49"/>
    </row>
    <row r="145" spans="2:13" ht="17.25" customHeight="1">
      <c r="B145" s="140" t="s">
        <v>36</v>
      </c>
      <c r="C145" s="140" t="s">
        <v>36</v>
      </c>
      <c r="D145" s="140" t="s">
        <v>36</v>
      </c>
      <c r="E145" s="140" t="s">
        <v>36</v>
      </c>
      <c r="F145" s="141" t="s">
        <v>36</v>
      </c>
      <c r="G145" s="142">
        <v>87557</v>
      </c>
      <c r="H145" s="143">
        <v>87557</v>
      </c>
      <c r="I145" s="46"/>
      <c r="J145" s="49"/>
    </row>
    <row r="146" spans="2:13" ht="17.25" customHeight="1">
      <c r="B146" s="140" t="s">
        <v>29</v>
      </c>
      <c r="C146" s="140" t="s">
        <v>29</v>
      </c>
      <c r="D146" s="140" t="s">
        <v>29</v>
      </c>
      <c r="E146" s="140" t="s">
        <v>29</v>
      </c>
      <c r="F146" s="141" t="s">
        <v>29</v>
      </c>
      <c r="G146" s="142">
        <v>49698</v>
      </c>
      <c r="H146" s="143">
        <v>49698</v>
      </c>
      <c r="I146" s="46"/>
      <c r="J146" s="49"/>
    </row>
    <row r="147" spans="2:13" ht="17.25" customHeight="1">
      <c r="B147" s="140" t="s">
        <v>56</v>
      </c>
      <c r="C147" s="140" t="s">
        <v>56</v>
      </c>
      <c r="D147" s="140" t="s">
        <v>56</v>
      </c>
      <c r="E147" s="140" t="s">
        <v>56</v>
      </c>
      <c r="F147" s="141" t="s">
        <v>56</v>
      </c>
      <c r="G147" s="142">
        <v>34634</v>
      </c>
      <c r="H147" s="143">
        <v>34634</v>
      </c>
      <c r="I147" s="46"/>
      <c r="J147" s="49"/>
      <c r="L147"/>
    </row>
    <row r="148" spans="2:13" ht="18" customHeight="1" thickBot="1">
      <c r="B148" s="157" t="s">
        <v>60</v>
      </c>
      <c r="C148" s="157" t="s">
        <v>60</v>
      </c>
      <c r="D148" s="157" t="s">
        <v>60</v>
      </c>
      <c r="E148" s="157" t="s">
        <v>60</v>
      </c>
      <c r="F148" s="149" t="s">
        <v>60</v>
      </c>
      <c r="G148" s="158">
        <v>32210</v>
      </c>
      <c r="H148" s="159">
        <v>32210</v>
      </c>
      <c r="I148" s="46"/>
      <c r="J148" s="49"/>
      <c r="L148"/>
    </row>
    <row r="149" spans="2:13" ht="17.25">
      <c r="G149" s="40"/>
      <c r="H149" s="40"/>
      <c r="I149" s="51"/>
      <c r="J149" s="51"/>
    </row>
    <row r="150" spans="2:13" ht="17.25">
      <c r="B150" s="39"/>
      <c r="C150" s="39"/>
      <c r="D150" s="39"/>
      <c r="E150" s="39"/>
      <c r="F150" s="39"/>
      <c r="G150" s="40"/>
      <c r="H150" s="40"/>
      <c r="I150" s="51"/>
      <c r="J150" s="51"/>
    </row>
    <row r="151" spans="2:13" ht="17.25">
      <c r="B151" s="81" t="s">
        <v>6</v>
      </c>
      <c r="C151" s="37"/>
      <c r="D151" s="37"/>
      <c r="E151" s="37"/>
      <c r="F151" s="37"/>
      <c r="G151" s="37"/>
      <c r="H151" s="38" t="s">
        <v>11</v>
      </c>
      <c r="I151" s="51"/>
      <c r="J151" s="51"/>
    </row>
    <row r="152" spans="2:13" ht="18" thickBot="1">
      <c r="B152" s="82" t="s">
        <v>25</v>
      </c>
      <c r="C152" s="37"/>
      <c r="D152" s="37"/>
      <c r="E152" s="37"/>
      <c r="F152" s="37"/>
      <c r="G152" s="37"/>
      <c r="H152" s="38"/>
      <c r="I152" s="51"/>
      <c r="J152" s="51"/>
    </row>
    <row r="153" spans="2:13" ht="15.75" thickBot="1">
      <c r="B153" s="125" t="s">
        <v>17</v>
      </c>
      <c r="C153" s="125"/>
      <c r="D153" s="125"/>
      <c r="E153" s="125"/>
      <c r="F153" s="126"/>
      <c r="G153" s="156" t="s">
        <v>5</v>
      </c>
      <c r="H153" s="156"/>
      <c r="I153" s="51"/>
      <c r="J153" s="51"/>
      <c r="K153"/>
      <c r="L153"/>
      <c r="M153"/>
    </row>
    <row r="154" spans="2:13" ht="17.25" customHeight="1">
      <c r="B154" s="136" t="s">
        <v>27</v>
      </c>
      <c r="C154" s="136" t="s">
        <v>27</v>
      </c>
      <c r="D154" s="136" t="s">
        <v>27</v>
      </c>
      <c r="E154" s="136" t="s">
        <v>27</v>
      </c>
      <c r="F154" s="137" t="s">
        <v>27</v>
      </c>
      <c r="G154" s="138">
        <v>32315</v>
      </c>
      <c r="H154" s="139">
        <v>32315</v>
      </c>
      <c r="I154" s="52"/>
      <c r="J154" s="49"/>
      <c r="K154" s="48"/>
      <c r="L154"/>
      <c r="M154"/>
    </row>
    <row r="155" spans="2:13" ht="17.25" customHeight="1">
      <c r="B155" s="140" t="s">
        <v>57</v>
      </c>
      <c r="C155" s="140" t="s">
        <v>57</v>
      </c>
      <c r="D155" s="140" t="s">
        <v>57</v>
      </c>
      <c r="E155" s="140" t="s">
        <v>57</v>
      </c>
      <c r="F155" s="141" t="s">
        <v>57</v>
      </c>
      <c r="G155" s="142">
        <v>23426</v>
      </c>
      <c r="H155" s="143">
        <v>23426</v>
      </c>
      <c r="I155" s="52"/>
      <c r="J155" s="49"/>
      <c r="K155" s="48"/>
      <c r="L155"/>
      <c r="M155"/>
    </row>
    <row r="156" spans="2:13" ht="17.25" customHeight="1">
      <c r="B156" s="140" t="s">
        <v>35</v>
      </c>
      <c r="C156" s="140" t="s">
        <v>35</v>
      </c>
      <c r="D156" s="140" t="s">
        <v>35</v>
      </c>
      <c r="E156" s="140" t="s">
        <v>35</v>
      </c>
      <c r="F156" s="141" t="s">
        <v>35</v>
      </c>
      <c r="G156" s="142">
        <v>22569</v>
      </c>
      <c r="H156" s="143">
        <v>22569</v>
      </c>
      <c r="I156" s="52"/>
      <c r="J156" s="49"/>
      <c r="K156" s="48"/>
      <c r="L156"/>
      <c r="M156"/>
    </row>
    <row r="157" spans="2:13" ht="17.25" customHeight="1">
      <c r="B157" s="140" t="s">
        <v>28</v>
      </c>
      <c r="C157" s="140" t="s">
        <v>28</v>
      </c>
      <c r="D157" s="140" t="s">
        <v>28</v>
      </c>
      <c r="E157" s="140" t="s">
        <v>28</v>
      </c>
      <c r="F157" s="141" t="s">
        <v>28</v>
      </c>
      <c r="G157" s="142">
        <v>22178</v>
      </c>
      <c r="H157" s="143">
        <v>22178</v>
      </c>
      <c r="I157" s="52"/>
      <c r="J157" s="49"/>
      <c r="K157" s="48"/>
      <c r="L157"/>
      <c r="M157"/>
    </row>
    <row r="158" spans="2:13" ht="17.25" customHeight="1">
      <c r="B158" s="140" t="s">
        <v>50</v>
      </c>
      <c r="C158" s="140" t="s">
        <v>50</v>
      </c>
      <c r="D158" s="140" t="s">
        <v>50</v>
      </c>
      <c r="E158" s="140" t="s">
        <v>50</v>
      </c>
      <c r="F158" s="141" t="s">
        <v>50</v>
      </c>
      <c r="G158" s="142">
        <v>18955</v>
      </c>
      <c r="H158" s="143">
        <v>18955</v>
      </c>
      <c r="I158" s="52"/>
      <c r="J158" s="49"/>
      <c r="K158" s="48"/>
      <c r="L158"/>
      <c r="M158"/>
    </row>
    <row r="159" spans="2:13" ht="17.25" customHeight="1">
      <c r="B159" s="140" t="s">
        <v>49</v>
      </c>
      <c r="C159" s="140" t="s">
        <v>49</v>
      </c>
      <c r="D159" s="140" t="s">
        <v>49</v>
      </c>
      <c r="E159" s="140" t="s">
        <v>49</v>
      </c>
      <c r="F159" s="141" t="s">
        <v>49</v>
      </c>
      <c r="G159" s="142">
        <v>16250</v>
      </c>
      <c r="H159" s="143">
        <v>16250</v>
      </c>
      <c r="I159" s="53"/>
      <c r="J159" s="49"/>
      <c r="K159" s="48"/>
      <c r="L159"/>
      <c r="M159"/>
    </row>
    <row r="160" spans="2:13" ht="17.25" customHeight="1">
      <c r="B160" s="140" t="s">
        <v>45</v>
      </c>
      <c r="C160" s="140" t="s">
        <v>45</v>
      </c>
      <c r="D160" s="140" t="s">
        <v>45</v>
      </c>
      <c r="E160" s="140" t="s">
        <v>45</v>
      </c>
      <c r="F160" s="141" t="s">
        <v>45</v>
      </c>
      <c r="G160" s="142">
        <v>9401</v>
      </c>
      <c r="H160" s="143">
        <v>9401</v>
      </c>
      <c r="I160" s="52"/>
      <c r="J160" s="49"/>
      <c r="K160" s="48"/>
      <c r="L160"/>
      <c r="M160"/>
    </row>
    <row r="161" spans="2:13" ht="17.25" customHeight="1">
      <c r="B161" s="140" t="s">
        <v>36</v>
      </c>
      <c r="C161" s="140" t="s">
        <v>36</v>
      </c>
      <c r="D161" s="140" t="s">
        <v>36</v>
      </c>
      <c r="E161" s="140" t="s">
        <v>36</v>
      </c>
      <c r="F161" s="141" t="s">
        <v>36</v>
      </c>
      <c r="G161" s="142">
        <v>8032</v>
      </c>
      <c r="H161" s="143">
        <v>8032</v>
      </c>
      <c r="I161" s="52"/>
      <c r="J161" s="49"/>
      <c r="K161" s="48"/>
      <c r="L161"/>
      <c r="M161"/>
    </row>
    <row r="162" spans="2:13" ht="17.25" customHeight="1">
      <c r="B162" s="140" t="s">
        <v>38</v>
      </c>
      <c r="C162" s="140" t="s">
        <v>38</v>
      </c>
      <c r="D162" s="140" t="s">
        <v>38</v>
      </c>
      <c r="E162" s="140" t="s">
        <v>38</v>
      </c>
      <c r="F162" s="141" t="s">
        <v>38</v>
      </c>
      <c r="G162" s="142">
        <v>3595</v>
      </c>
      <c r="H162" s="143">
        <v>3595</v>
      </c>
      <c r="I162" s="52"/>
      <c r="J162" s="49"/>
      <c r="K162" s="48"/>
      <c r="L162"/>
      <c r="M162"/>
    </row>
    <row r="163" spans="2:13" ht="18" customHeight="1" thickBot="1">
      <c r="B163" s="157" t="s">
        <v>37</v>
      </c>
      <c r="C163" s="157" t="s">
        <v>37</v>
      </c>
      <c r="D163" s="157" t="s">
        <v>37</v>
      </c>
      <c r="E163" s="157" t="s">
        <v>37</v>
      </c>
      <c r="F163" s="149" t="s">
        <v>37</v>
      </c>
      <c r="G163" s="158">
        <v>3336</v>
      </c>
      <c r="H163" s="159">
        <v>3336</v>
      </c>
      <c r="I163" s="52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4"/>
      <c r="H164" s="84"/>
      <c r="I164" s="51"/>
      <c r="J164" s="51"/>
      <c r="L164"/>
      <c r="M164"/>
    </row>
    <row r="165" spans="2:13" ht="17.25">
      <c r="G165" s="40"/>
      <c r="H165" s="40"/>
      <c r="I165" s="2"/>
      <c r="J165" s="2"/>
    </row>
    <row r="166" spans="2:13" ht="17.25">
      <c r="B166" s="81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1"/>
      <c r="K166"/>
    </row>
    <row r="167" spans="2:13" ht="18" thickBot="1">
      <c r="B167" s="82" t="s">
        <v>26</v>
      </c>
      <c r="C167" s="37"/>
      <c r="D167" s="37"/>
      <c r="E167" s="37"/>
      <c r="F167" s="37"/>
      <c r="G167" s="37"/>
      <c r="H167" s="38"/>
      <c r="I167" s="2"/>
      <c r="J167" s="51"/>
      <c r="K167"/>
    </row>
    <row r="168" spans="2:13" ht="15" customHeight="1" thickBot="1">
      <c r="B168" s="153" t="s">
        <v>17</v>
      </c>
      <c r="C168" s="153"/>
      <c r="D168" s="153"/>
      <c r="E168" s="153"/>
      <c r="F168" s="154"/>
      <c r="G168" s="155" t="s">
        <v>8</v>
      </c>
      <c r="H168" s="156"/>
      <c r="I168" s="2"/>
      <c r="J168" s="2"/>
    </row>
    <row r="169" spans="2:13" ht="17.25" customHeight="1">
      <c r="B169" s="136" t="s">
        <v>55</v>
      </c>
      <c r="C169" s="136" t="s">
        <v>55</v>
      </c>
      <c r="D169" s="136" t="s">
        <v>55</v>
      </c>
      <c r="E169" s="136" t="s">
        <v>55</v>
      </c>
      <c r="F169" s="137" t="s">
        <v>55</v>
      </c>
      <c r="G169" s="138">
        <v>4704194107088.0898</v>
      </c>
      <c r="H169" s="139">
        <v>4704194107088.0898</v>
      </c>
      <c r="I169" s="54"/>
      <c r="J169" s="55"/>
    </row>
    <row r="170" spans="2:13" ht="17.25" customHeight="1">
      <c r="B170" s="140" t="s">
        <v>50</v>
      </c>
      <c r="C170" s="140" t="s">
        <v>50</v>
      </c>
      <c r="D170" s="140" t="s">
        <v>50</v>
      </c>
      <c r="E170" s="140" t="s">
        <v>50</v>
      </c>
      <c r="F170" s="141" t="s">
        <v>50</v>
      </c>
      <c r="G170" s="142">
        <v>2106718859652.9299</v>
      </c>
      <c r="H170" s="143">
        <v>2106718859652.9299</v>
      </c>
      <c r="I170" s="54"/>
      <c r="J170" s="55"/>
    </row>
    <row r="171" spans="2:13" ht="17.25" customHeight="1">
      <c r="B171" s="140" t="s">
        <v>28</v>
      </c>
      <c r="C171" s="140" t="s">
        <v>28</v>
      </c>
      <c r="D171" s="140" t="s">
        <v>28</v>
      </c>
      <c r="E171" s="140" t="s">
        <v>28</v>
      </c>
      <c r="F171" s="141" t="s">
        <v>28</v>
      </c>
      <c r="G171" s="142">
        <v>1979315192183.3301</v>
      </c>
      <c r="H171" s="143">
        <v>1979315192183.3301</v>
      </c>
      <c r="I171" s="54"/>
      <c r="J171" s="55"/>
    </row>
    <row r="172" spans="2:13" ht="17.25" customHeight="1">
      <c r="B172" s="140" t="s">
        <v>58</v>
      </c>
      <c r="C172" s="140" t="s">
        <v>58</v>
      </c>
      <c r="D172" s="140" t="s">
        <v>58</v>
      </c>
      <c r="E172" s="140" t="s">
        <v>58</v>
      </c>
      <c r="F172" s="141" t="s">
        <v>58</v>
      </c>
      <c r="G172" s="142">
        <v>1127895068805.8201</v>
      </c>
      <c r="H172" s="143">
        <v>1127895068805.8201</v>
      </c>
      <c r="I172" s="54"/>
      <c r="J172" s="55"/>
    </row>
    <row r="173" spans="2:13" ht="17.25" customHeight="1">
      <c r="B173" s="140" t="s">
        <v>46</v>
      </c>
      <c r="C173" s="140" t="s">
        <v>46</v>
      </c>
      <c r="D173" s="140" t="s">
        <v>46</v>
      </c>
      <c r="E173" s="140" t="s">
        <v>46</v>
      </c>
      <c r="F173" s="141" t="s">
        <v>46</v>
      </c>
      <c r="G173" s="142">
        <v>1122997430397.8201</v>
      </c>
      <c r="H173" s="143">
        <v>1122997430397.8201</v>
      </c>
      <c r="I173" s="56"/>
      <c r="J173" s="49"/>
    </row>
    <row r="174" spans="2:13" ht="17.25" customHeight="1">
      <c r="B174" s="140" t="s">
        <v>51</v>
      </c>
      <c r="C174" s="140" t="s">
        <v>51</v>
      </c>
      <c r="D174" s="140" t="s">
        <v>51</v>
      </c>
      <c r="E174" s="140" t="s">
        <v>51</v>
      </c>
      <c r="F174" s="141" t="s">
        <v>51</v>
      </c>
      <c r="G174" s="142">
        <v>698869249508.25</v>
      </c>
      <c r="H174" s="143">
        <v>698869249508.25</v>
      </c>
      <c r="I174" s="54"/>
      <c r="J174" s="55"/>
    </row>
    <row r="175" spans="2:13" ht="17.25" customHeight="1">
      <c r="B175" s="140" t="s">
        <v>35</v>
      </c>
      <c r="C175" s="140" t="s">
        <v>35</v>
      </c>
      <c r="D175" s="140" t="s">
        <v>35</v>
      </c>
      <c r="E175" s="140" t="s">
        <v>35</v>
      </c>
      <c r="F175" s="141" t="s">
        <v>35</v>
      </c>
      <c r="G175" s="142">
        <v>538995619236.19</v>
      </c>
      <c r="H175" s="143">
        <v>538995619236.19</v>
      </c>
      <c r="I175" s="54"/>
      <c r="J175" s="55"/>
    </row>
    <row r="176" spans="2:13" ht="17.25" customHeight="1">
      <c r="B176" s="140" t="s">
        <v>27</v>
      </c>
      <c r="C176" s="140" t="s">
        <v>27</v>
      </c>
      <c r="D176" s="140" t="s">
        <v>27</v>
      </c>
      <c r="E176" s="140" t="s">
        <v>27</v>
      </c>
      <c r="F176" s="141" t="s">
        <v>27</v>
      </c>
      <c r="G176" s="142">
        <v>519814751353.08002</v>
      </c>
      <c r="H176" s="143">
        <v>519814751353.08002</v>
      </c>
      <c r="I176" s="54"/>
      <c r="J176" s="55"/>
    </row>
    <row r="177" spans="2:10" ht="17.25" customHeight="1">
      <c r="B177" s="140" t="s">
        <v>56</v>
      </c>
      <c r="C177" s="140" t="s">
        <v>56</v>
      </c>
      <c r="D177" s="140" t="s">
        <v>56</v>
      </c>
      <c r="E177" s="140" t="s">
        <v>56</v>
      </c>
      <c r="F177" s="141" t="s">
        <v>56</v>
      </c>
      <c r="G177" s="142">
        <v>489154510064.45001</v>
      </c>
      <c r="H177" s="143">
        <v>489154510064.45001</v>
      </c>
      <c r="I177" s="54"/>
      <c r="J177" s="55"/>
    </row>
    <row r="178" spans="2:10" ht="18" customHeight="1" thickBot="1">
      <c r="B178" s="157" t="s">
        <v>63</v>
      </c>
      <c r="C178" s="157" t="s">
        <v>63</v>
      </c>
      <c r="D178" s="157" t="s">
        <v>63</v>
      </c>
      <c r="E178" s="157" t="s">
        <v>63</v>
      </c>
      <c r="F178" s="149" t="s">
        <v>63</v>
      </c>
      <c r="G178" s="158">
        <v>474100541012.83002</v>
      </c>
      <c r="H178" s="159">
        <v>474100541012.83002</v>
      </c>
      <c r="I178" s="54"/>
      <c r="J178" s="55"/>
    </row>
    <row r="179" spans="2:10" ht="17.25">
      <c r="G179" s="40"/>
      <c r="H179" s="40"/>
      <c r="J179" s="47"/>
    </row>
    <row r="180" spans="2:10">
      <c r="B180" s="57"/>
      <c r="J180" s="47"/>
    </row>
  </sheetData>
  <dataConsolidate link="1"/>
  <mergeCells count="101">
    <mergeCell ref="B2:H2"/>
    <mergeCell ref="B3:H3"/>
    <mergeCell ref="I3:N3"/>
    <mergeCell ref="B11:D11"/>
    <mergeCell ref="B12:D12"/>
    <mergeCell ref="B13:D13"/>
    <mergeCell ref="B24:D24"/>
    <mergeCell ref="B25:D25"/>
    <mergeCell ref="B26:D26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H48:I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</mergeCells>
  <pageMargins left="0.70866141732283472" right="0.70866141732283472" top="0.15748031496062992" bottom="0.15748031496062992" header="0.31496062992125984" footer="0.11811023622047245"/>
  <pageSetup paperSize="9" scale="47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  <legacyDrawing r:id="rId3"/>
  <oleObjects>
    <mc:AlternateContent xmlns:mc="http://schemas.openxmlformats.org/markup-compatibility/2006">
      <mc:Choice Requires="x14">
        <oleObject link="[1]!'!Январь2012!R1C2:R10C9'" oleUpdate="OLEUPDATE_ALWAYS" shapeId="181249">
          <objectPr defaultSize="0" autoPict="0" dde="1">
            <anchor moveWithCells="1">
              <from>
                <xdr:col>0</xdr:col>
                <xdr:colOff>123825</xdr:colOff>
                <xdr:row>72</xdr:row>
                <xdr:rowOff>123825</xdr:rowOff>
              </from>
              <to>
                <xdr:col>1</xdr:col>
                <xdr:colOff>257175</xdr:colOff>
                <xdr:row>74</xdr:row>
                <xdr:rowOff>0</xdr:rowOff>
              </to>
            </anchor>
          </objectPr>
        </oleObject>
      </mc:Choice>
      <mc:Fallback>
        <oleObject link="[1]!'!Январь2012!R1C2:R10C9'" oleUpdate="OLEUPDATE_ALWAYS" shapeId="181249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39">
    <pageSetUpPr fitToPage="1"/>
  </sheetPr>
  <dimension ref="B2:N180"/>
  <sheetViews>
    <sheetView zoomScaleNormal="100" workbookViewId="0">
      <selection activeCell="J174" sqref="J174"/>
    </sheetView>
  </sheetViews>
  <sheetFormatPr defaultRowHeight="13.5"/>
  <cols>
    <col min="1" max="1" width="3.42578125" style="69" customWidth="1"/>
    <col min="2" max="2" width="46.7109375" style="69" customWidth="1"/>
    <col min="3" max="4" width="18.42578125" style="69" customWidth="1"/>
    <col min="5" max="9" width="25.5703125" style="69" customWidth="1"/>
    <col min="10" max="10" width="10.5703125" style="69" customWidth="1"/>
    <col min="11" max="11" width="14.85546875" style="69" bestFit="1" customWidth="1"/>
    <col min="12" max="12" width="9.140625" style="69"/>
    <col min="13" max="13" width="23.42578125" style="69" customWidth="1"/>
    <col min="14" max="16384" width="9.140625" style="69"/>
  </cols>
  <sheetData>
    <row r="2" spans="2:14" s="1" customFormat="1" ht="20.25">
      <c r="B2" s="111" t="s">
        <v>48</v>
      </c>
      <c r="C2" s="111"/>
      <c r="D2" s="111"/>
      <c r="E2" s="111"/>
      <c r="F2" s="111"/>
      <c r="G2" s="111"/>
      <c r="H2" s="111"/>
    </row>
    <row r="3" spans="2:14" s="1" customFormat="1" ht="21" thickBot="1">
      <c r="B3" s="112">
        <v>43434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2">
        <f>B3</f>
        <v>43434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30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13" t="s">
        <v>16</v>
      </c>
      <c r="C11" s="113"/>
      <c r="D11" s="114"/>
      <c r="E11" s="67">
        <f>EDATE(B3,-1)</f>
        <v>43403</v>
      </c>
      <c r="F11" s="67">
        <f>B3</f>
        <v>43434</v>
      </c>
      <c r="G11" s="44" t="s">
        <v>9</v>
      </c>
      <c r="H11" s="44" t="s">
        <v>10</v>
      </c>
      <c r="J11" s="71"/>
    </row>
    <row r="12" spans="2:14" s="70" customFormat="1" ht="17.25">
      <c r="B12" s="115" t="s">
        <v>0</v>
      </c>
      <c r="C12" s="115"/>
      <c r="D12" s="116"/>
      <c r="E12" s="78">
        <v>2518572</v>
      </c>
      <c r="F12" s="78">
        <v>2696241</v>
      </c>
      <c r="G12" s="11">
        <f t="shared" ref="G12:G17" si="0">F12-E12</f>
        <v>177669</v>
      </c>
      <c r="H12" s="58">
        <f t="shared" ref="H12:H17" si="1">F12/E12-1</f>
        <v>7.0543546104697485E-2</v>
      </c>
      <c r="I12" s="79"/>
      <c r="J12" s="80"/>
    </row>
    <row r="13" spans="2:14" s="70" customFormat="1" ht="17.25">
      <c r="B13" s="117" t="s">
        <v>1</v>
      </c>
      <c r="C13" s="117"/>
      <c r="D13" s="118"/>
      <c r="E13" s="78">
        <v>24865</v>
      </c>
      <c r="F13" s="78">
        <v>24862</v>
      </c>
      <c r="G13" s="11">
        <f t="shared" si="0"/>
        <v>-3</v>
      </c>
      <c r="H13" s="58">
        <f t="shared" si="1"/>
        <v>-1.2065151819828923E-4</v>
      </c>
      <c r="I13" s="79"/>
      <c r="J13" s="80"/>
    </row>
    <row r="14" spans="2:14" s="70" customFormat="1" ht="17.25">
      <c r="B14" s="117" t="s">
        <v>40</v>
      </c>
      <c r="C14" s="117"/>
      <c r="D14" s="118"/>
      <c r="E14" s="78">
        <v>15618</v>
      </c>
      <c r="F14" s="78">
        <v>15418</v>
      </c>
      <c r="G14" s="11">
        <f t="shared" si="0"/>
        <v>-200</v>
      </c>
      <c r="H14" s="58">
        <f t="shared" si="1"/>
        <v>-1.2805736970162629E-2</v>
      </c>
      <c r="I14" s="79"/>
      <c r="J14" s="80"/>
    </row>
    <row r="15" spans="2:14" s="70" customFormat="1" ht="17.25">
      <c r="B15" s="119" t="s">
        <v>41</v>
      </c>
      <c r="C15" s="119"/>
      <c r="D15" s="120"/>
      <c r="E15" s="78">
        <v>9741</v>
      </c>
      <c r="F15" s="78">
        <v>9960</v>
      </c>
      <c r="G15" s="11">
        <f t="shared" si="0"/>
        <v>219</v>
      </c>
      <c r="H15" s="58">
        <f t="shared" si="1"/>
        <v>2.2482291345857774E-2</v>
      </c>
      <c r="I15" s="79"/>
      <c r="J15" s="80"/>
    </row>
    <row r="16" spans="2:14" s="70" customFormat="1" ht="17.25">
      <c r="B16" s="121" t="s">
        <v>42</v>
      </c>
      <c r="C16" s="121"/>
      <c r="D16" s="122"/>
      <c r="E16" s="78">
        <v>5877</v>
      </c>
      <c r="F16" s="78">
        <v>5458</v>
      </c>
      <c r="G16" s="11">
        <f t="shared" si="0"/>
        <v>-419</v>
      </c>
      <c r="H16" s="58">
        <f t="shared" si="1"/>
        <v>-7.1294878339288714E-2</v>
      </c>
      <c r="I16" s="79"/>
      <c r="J16" s="80"/>
    </row>
    <row r="17" spans="2:10" s="70" customFormat="1" ht="18" customHeight="1" thickBot="1">
      <c r="B17" s="123" t="s">
        <v>2</v>
      </c>
      <c r="C17" s="123"/>
      <c r="D17" s="124"/>
      <c r="E17" s="78">
        <v>42528</v>
      </c>
      <c r="F17" s="78">
        <v>43507</v>
      </c>
      <c r="G17" s="11">
        <f t="shared" si="0"/>
        <v>979</v>
      </c>
      <c r="H17" s="58">
        <f t="shared" si="1"/>
        <v>2.3020127915726052E-2</v>
      </c>
      <c r="I17" s="79"/>
      <c r="J17" s="80"/>
    </row>
    <row r="18" spans="2:10" s="64" customFormat="1" ht="18" thickBot="1">
      <c r="B18" s="59" t="s">
        <v>3</v>
      </c>
      <c r="C18" s="59"/>
      <c r="D18" s="60"/>
      <c r="E18" s="66">
        <f>E12+E13+E14+E17</f>
        <v>2601583</v>
      </c>
      <c r="F18" s="66">
        <f>F12+F13+F14+F17</f>
        <v>2780028</v>
      </c>
      <c r="G18" s="66">
        <f t="shared" ref="G18" si="2">G12+G13+G14+G17</f>
        <v>178445</v>
      </c>
      <c r="H18" s="63">
        <f t="shared" ref="H18" si="3">F18/E18-1</f>
        <v>6.8590930983174481E-2</v>
      </c>
      <c r="I18" s="79"/>
      <c r="J18" s="80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31</v>
      </c>
      <c r="C21" s="14"/>
      <c r="D21" s="14"/>
      <c r="E21" s="14"/>
      <c r="F21" s="14"/>
      <c r="G21" s="14"/>
      <c r="H21" s="15" t="s">
        <v>11</v>
      </c>
    </row>
    <row r="22" spans="2:10" s="70" customFormat="1" ht="15.75" thickBot="1">
      <c r="B22" s="113" t="s">
        <v>16</v>
      </c>
      <c r="C22" s="113"/>
      <c r="D22" s="114"/>
      <c r="E22" s="67">
        <f>EDATE(B3,-1)</f>
        <v>43403</v>
      </c>
      <c r="F22" s="67">
        <f>F11</f>
        <v>43434</v>
      </c>
      <c r="G22" s="44" t="s">
        <v>9</v>
      </c>
      <c r="H22" s="44" t="s">
        <v>10</v>
      </c>
      <c r="J22" s="71"/>
    </row>
    <row r="23" spans="2:10" s="70" customFormat="1" ht="17.25">
      <c r="B23" s="115" t="s">
        <v>0</v>
      </c>
      <c r="C23" s="115"/>
      <c r="D23" s="116"/>
      <c r="E23" s="78">
        <v>1685168</v>
      </c>
      <c r="F23" s="78">
        <v>1796071</v>
      </c>
      <c r="G23" s="11">
        <f t="shared" ref="G23:G28" si="4">F23-E23</f>
        <v>110903</v>
      </c>
      <c r="H23" s="58">
        <f t="shared" ref="H23:H29" si="5">F23/E23-1</f>
        <v>6.5811242558605487E-2</v>
      </c>
      <c r="I23" s="80"/>
    </row>
    <row r="24" spans="2:10" s="70" customFormat="1" ht="17.25">
      <c r="B24" s="117" t="s">
        <v>1</v>
      </c>
      <c r="C24" s="117"/>
      <c r="D24" s="118"/>
      <c r="E24" s="78">
        <v>16513</v>
      </c>
      <c r="F24" s="78">
        <v>16547</v>
      </c>
      <c r="G24" s="11">
        <f t="shared" si="4"/>
        <v>34</v>
      </c>
      <c r="H24" s="58">
        <f t="shared" si="5"/>
        <v>2.0589838309210684E-3</v>
      </c>
      <c r="I24" s="80"/>
    </row>
    <row r="25" spans="2:10" s="70" customFormat="1" ht="17.25">
      <c r="B25" s="117" t="s">
        <v>40</v>
      </c>
      <c r="C25" s="117"/>
      <c r="D25" s="118"/>
      <c r="E25" s="78">
        <v>10989</v>
      </c>
      <c r="F25" s="78">
        <v>11151</v>
      </c>
      <c r="G25" s="11">
        <f t="shared" si="4"/>
        <v>162</v>
      </c>
      <c r="H25" s="58">
        <f t="shared" si="5"/>
        <v>1.4742014742014753E-2</v>
      </c>
      <c r="I25" s="80"/>
    </row>
    <row r="26" spans="2:10" s="70" customFormat="1" ht="17.25">
      <c r="B26" s="119" t="s">
        <v>41</v>
      </c>
      <c r="C26" s="119"/>
      <c r="D26" s="120"/>
      <c r="E26" s="78">
        <v>8497</v>
      </c>
      <c r="F26" s="78">
        <v>8673</v>
      </c>
      <c r="G26" s="11">
        <f t="shared" si="4"/>
        <v>176</v>
      </c>
      <c r="H26" s="58">
        <f t="shared" si="5"/>
        <v>2.0713192891608889E-2</v>
      </c>
      <c r="I26" s="80"/>
    </row>
    <row r="27" spans="2:10" s="70" customFormat="1" ht="17.25">
      <c r="B27" s="121" t="s">
        <v>42</v>
      </c>
      <c r="C27" s="121"/>
      <c r="D27" s="122"/>
      <c r="E27" s="78">
        <v>2492</v>
      </c>
      <c r="F27" s="78">
        <v>2478</v>
      </c>
      <c r="G27" s="11">
        <f t="shared" si="4"/>
        <v>-14</v>
      </c>
      <c r="H27" s="58">
        <f t="shared" si="5"/>
        <v>-5.6179775280899014E-3</v>
      </c>
      <c r="I27" s="80"/>
    </row>
    <row r="28" spans="2:10" s="70" customFormat="1" ht="18" customHeight="1" thickBot="1">
      <c r="B28" s="123" t="s">
        <v>2</v>
      </c>
      <c r="C28" s="123"/>
      <c r="D28" s="124"/>
      <c r="E28" s="78">
        <v>28000</v>
      </c>
      <c r="F28" s="78">
        <v>28275</v>
      </c>
      <c r="G28" s="11">
        <f t="shared" si="4"/>
        <v>275</v>
      </c>
      <c r="H28" s="58">
        <f t="shared" si="5"/>
        <v>9.8214285714286476E-3</v>
      </c>
      <c r="I28" s="80"/>
    </row>
    <row r="29" spans="2:10" s="64" customFormat="1" ht="18" thickBot="1">
      <c r="B29" s="59" t="s">
        <v>3</v>
      </c>
      <c r="C29" s="59"/>
      <c r="D29" s="60"/>
      <c r="E29" s="66">
        <f>E23+E24+E25+E28</f>
        <v>1740670</v>
      </c>
      <c r="F29" s="66">
        <f t="shared" ref="F29" si="6">F23+F24+F25+F28</f>
        <v>1852044</v>
      </c>
      <c r="G29" s="66">
        <f t="shared" ref="G29" si="7">G23+G24+G25+G28</f>
        <v>111374</v>
      </c>
      <c r="H29" s="63">
        <f t="shared" si="5"/>
        <v>6.3983408687459331E-2</v>
      </c>
      <c r="I29" s="80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9" ht="15.75" thickBot="1">
      <c r="B33" s="125" t="s">
        <v>16</v>
      </c>
      <c r="C33" s="125"/>
      <c r="D33" s="126"/>
      <c r="E33" s="67">
        <f>E11</f>
        <v>43403</v>
      </c>
      <c r="F33" s="67">
        <f>F11</f>
        <v>43434</v>
      </c>
      <c r="G33" s="16" t="s">
        <v>9</v>
      </c>
      <c r="H33" s="16" t="s">
        <v>10</v>
      </c>
    </row>
    <row r="34" spans="2:9" ht="17.25">
      <c r="B34" s="115" t="s">
        <v>0</v>
      </c>
      <c r="C34" s="115"/>
      <c r="D34" s="116"/>
      <c r="E34" s="72">
        <v>160050</v>
      </c>
      <c r="F34" s="72">
        <v>157647</v>
      </c>
      <c r="G34" s="11">
        <f t="shared" ref="G34:G39" si="8">F34-E34</f>
        <v>-2403</v>
      </c>
      <c r="H34" s="58">
        <f t="shared" ref="H34:H40" si="9">F34/E34-1</f>
        <v>-1.5014058106841643E-2</v>
      </c>
      <c r="I34" s="57"/>
    </row>
    <row r="35" spans="2:9" ht="17.25">
      <c r="B35" s="117" t="s">
        <v>1</v>
      </c>
      <c r="C35" s="117"/>
      <c r="D35" s="118"/>
      <c r="E35" s="72">
        <v>1039</v>
      </c>
      <c r="F35" s="72">
        <v>976</v>
      </c>
      <c r="G35" s="11">
        <f t="shared" si="8"/>
        <v>-63</v>
      </c>
      <c r="H35" s="58">
        <f t="shared" si="9"/>
        <v>-6.0635226179018287E-2</v>
      </c>
      <c r="I35" s="57"/>
    </row>
    <row r="36" spans="2:9" ht="17.25">
      <c r="B36" s="117" t="s">
        <v>40</v>
      </c>
      <c r="C36" s="117"/>
      <c r="D36" s="118"/>
      <c r="E36" s="72">
        <v>951</v>
      </c>
      <c r="F36" s="72">
        <v>886</v>
      </c>
      <c r="G36" s="11">
        <f t="shared" si="8"/>
        <v>-65</v>
      </c>
      <c r="H36" s="58">
        <f t="shared" si="9"/>
        <v>-6.8349106203995813E-2</v>
      </c>
      <c r="I36" s="57"/>
    </row>
    <row r="37" spans="2:9" ht="17.25">
      <c r="B37" s="119" t="s">
        <v>41</v>
      </c>
      <c r="C37" s="119"/>
      <c r="D37" s="120"/>
      <c r="E37" s="72">
        <v>725</v>
      </c>
      <c r="F37" s="72">
        <v>636</v>
      </c>
      <c r="G37" s="11">
        <f t="shared" si="8"/>
        <v>-89</v>
      </c>
      <c r="H37" s="58">
        <f t="shared" si="9"/>
        <v>-0.12275862068965515</v>
      </c>
      <c r="I37" s="57"/>
    </row>
    <row r="38" spans="2:9" ht="17.25">
      <c r="B38" s="121" t="s">
        <v>42</v>
      </c>
      <c r="C38" s="121"/>
      <c r="D38" s="122"/>
      <c r="E38" s="72">
        <v>226</v>
      </c>
      <c r="F38" s="72">
        <v>250</v>
      </c>
      <c r="G38" s="11">
        <f t="shared" si="8"/>
        <v>24</v>
      </c>
      <c r="H38" s="58">
        <f t="shared" si="9"/>
        <v>0.10619469026548667</v>
      </c>
      <c r="I38" s="57"/>
    </row>
    <row r="39" spans="2:9" ht="18" customHeight="1" thickBot="1">
      <c r="B39" s="123" t="s">
        <v>2</v>
      </c>
      <c r="C39" s="123"/>
      <c r="D39" s="124"/>
      <c r="E39" s="72">
        <v>10374</v>
      </c>
      <c r="F39" s="72">
        <v>7465</v>
      </c>
      <c r="G39" s="11">
        <f t="shared" si="8"/>
        <v>-2909</v>
      </c>
      <c r="H39" s="58">
        <f t="shared" si="9"/>
        <v>-0.28041256988625407</v>
      </c>
      <c r="I39" s="57"/>
    </row>
    <row r="40" spans="2:9" s="64" customFormat="1" ht="18" thickBot="1">
      <c r="B40" s="59" t="s">
        <v>3</v>
      </c>
      <c r="C40" s="59"/>
      <c r="D40" s="60"/>
      <c r="E40" s="66">
        <f>E34+E35+E36+E39</f>
        <v>172414</v>
      </c>
      <c r="F40" s="66">
        <f t="shared" ref="F40" si="10">F34+F35+F36+F39</f>
        <v>166974</v>
      </c>
      <c r="G40" s="66">
        <f t="shared" ref="G40" si="11">G34+G35+G36+G39</f>
        <v>-5440</v>
      </c>
      <c r="H40" s="63">
        <f t="shared" si="9"/>
        <v>-3.155196213764544E-2</v>
      </c>
      <c r="I40" s="57"/>
    </row>
    <row r="41" spans="2:9" ht="15">
      <c r="B41" s="6"/>
      <c r="C41" s="6"/>
      <c r="D41" s="6"/>
      <c r="E41" s="41"/>
      <c r="F41" s="41"/>
      <c r="G41" s="42"/>
      <c r="H41" s="43"/>
    </row>
    <row r="42" spans="2:9" ht="15">
      <c r="B42" s="10"/>
      <c r="C42" s="2"/>
      <c r="D42" s="2"/>
      <c r="E42" s="2"/>
      <c r="F42" s="2"/>
      <c r="G42" s="2"/>
    </row>
    <row r="43" spans="2:9" ht="17.25">
      <c r="B43" s="19"/>
      <c r="C43" s="19"/>
      <c r="D43" s="19"/>
      <c r="E43" s="19"/>
      <c r="F43" s="19"/>
      <c r="G43" s="19"/>
      <c r="H43" s="19"/>
    </row>
    <row r="44" spans="2:9" ht="17.25">
      <c r="B44" s="20" t="s">
        <v>15</v>
      </c>
      <c r="C44" s="19"/>
      <c r="D44" s="19"/>
      <c r="E44" s="19"/>
      <c r="F44" s="19"/>
      <c r="G44" s="19"/>
      <c r="H44" s="19"/>
    </row>
    <row r="45" spans="2:9" ht="18" thickBot="1">
      <c r="B45" s="22"/>
      <c r="C45" s="22"/>
      <c r="D45" s="22"/>
      <c r="E45" s="22"/>
      <c r="F45" s="22"/>
      <c r="G45" s="22"/>
      <c r="H45" s="22"/>
    </row>
    <row r="47" spans="2:9">
      <c r="F47" s="5"/>
    </row>
    <row r="48" spans="2:9" ht="18" thickBot="1">
      <c r="B48" s="12" t="s">
        <v>32</v>
      </c>
      <c r="C48" s="23"/>
      <c r="D48" s="23"/>
      <c r="E48" s="23"/>
      <c r="F48" s="23"/>
      <c r="G48" s="23"/>
      <c r="H48" s="127" t="s">
        <v>12</v>
      </c>
      <c r="I48" s="127"/>
    </row>
    <row r="49" spans="2:9" ht="15.75" thickBot="1">
      <c r="B49" s="125" t="s">
        <v>16</v>
      </c>
      <c r="C49" s="125"/>
      <c r="D49" s="126"/>
      <c r="E49" s="67">
        <v>41639</v>
      </c>
      <c r="F49" s="67">
        <f>EDATE(E49,12)</f>
        <v>42004</v>
      </c>
      <c r="G49" s="67">
        <f>EDATE(F49,12)</f>
        <v>42369</v>
      </c>
      <c r="H49" s="67">
        <f>EDATE(G49,12)</f>
        <v>42735</v>
      </c>
      <c r="I49" s="67">
        <f>EDATE(H49,12)</f>
        <v>43100</v>
      </c>
    </row>
    <row r="50" spans="2:9" ht="17.25">
      <c r="B50" s="128" t="s">
        <v>0</v>
      </c>
      <c r="C50" s="128"/>
      <c r="D50" s="129"/>
      <c r="E50" s="74">
        <v>881844</v>
      </c>
      <c r="F50" s="74">
        <v>944559</v>
      </c>
      <c r="G50" s="74">
        <v>1006751</v>
      </c>
      <c r="H50" s="74">
        <v>1102966</v>
      </c>
      <c r="I50" s="74">
        <v>1310295.9999999998</v>
      </c>
    </row>
    <row r="51" spans="2:9" ht="17.25">
      <c r="B51" s="130" t="s">
        <v>1</v>
      </c>
      <c r="C51" s="130"/>
      <c r="D51" s="131"/>
      <c r="E51" s="75">
        <v>19539</v>
      </c>
      <c r="F51" s="75">
        <v>20178</v>
      </c>
      <c r="G51" s="75">
        <v>20753</v>
      </c>
      <c r="H51" s="75">
        <v>18622</v>
      </c>
      <c r="I51" s="75">
        <v>17766</v>
      </c>
    </row>
    <row r="52" spans="2:9" ht="17.25">
      <c r="B52" s="132" t="s">
        <v>40</v>
      </c>
      <c r="C52" s="132"/>
      <c r="D52" s="133"/>
      <c r="E52" s="77">
        <v>6957</v>
      </c>
      <c r="F52" s="77">
        <v>7486</v>
      </c>
      <c r="G52" s="77">
        <v>8729</v>
      </c>
      <c r="H52" s="77">
        <v>9215</v>
      </c>
      <c r="I52" s="77">
        <v>10211</v>
      </c>
    </row>
    <row r="53" spans="2:9" ht="18" thickBot="1">
      <c r="B53" s="134" t="s">
        <v>2</v>
      </c>
      <c r="C53" s="134"/>
      <c r="D53" s="135"/>
      <c r="E53" s="73">
        <v>5182</v>
      </c>
      <c r="F53" s="73">
        <v>5142</v>
      </c>
      <c r="G53" s="73">
        <v>3836</v>
      </c>
      <c r="H53" s="73">
        <v>10694</v>
      </c>
      <c r="I53" s="73">
        <v>22564.000000000004</v>
      </c>
    </row>
    <row r="54" spans="2:9" s="65" customFormat="1" ht="18" thickBot="1">
      <c r="B54" s="144" t="s">
        <v>3</v>
      </c>
      <c r="C54" s="144"/>
      <c r="D54" s="145"/>
      <c r="E54" s="76">
        <v>913522</v>
      </c>
      <c r="F54" s="76">
        <v>977365</v>
      </c>
      <c r="G54" s="76">
        <v>1040069</v>
      </c>
      <c r="H54" s="76">
        <v>1141497</v>
      </c>
      <c r="I54" s="76">
        <v>1360837</v>
      </c>
    </row>
    <row r="55" spans="2:9" ht="15">
      <c r="B55" s="6"/>
      <c r="C55" s="7"/>
      <c r="D55" s="8"/>
      <c r="E55" s="8"/>
      <c r="F55" s="8"/>
      <c r="G55" s="8"/>
      <c r="H55" s="8"/>
    </row>
    <row r="56" spans="2:9" ht="15">
      <c r="B56" s="6"/>
      <c r="C56" s="7"/>
      <c r="D56" s="8"/>
      <c r="E56" s="8"/>
      <c r="F56" s="8"/>
      <c r="G56" s="8"/>
      <c r="H56" s="8"/>
    </row>
    <row r="57" spans="2:9" ht="15">
      <c r="B57" s="6"/>
      <c r="C57" s="7"/>
      <c r="D57" s="8"/>
      <c r="E57" s="8"/>
      <c r="F57" s="8"/>
      <c r="G57" s="8"/>
      <c r="H57" s="8"/>
    </row>
    <row r="58" spans="2:9" ht="15">
      <c r="B58" s="6"/>
      <c r="C58" s="7"/>
      <c r="D58" s="8"/>
      <c r="E58" s="8"/>
      <c r="F58" s="8"/>
      <c r="G58" s="8"/>
      <c r="H58" s="8"/>
    </row>
    <row r="59" spans="2:9" ht="15">
      <c r="B59" s="6"/>
      <c r="C59" s="7"/>
      <c r="D59" s="8"/>
      <c r="E59" s="8"/>
      <c r="F59" s="8"/>
      <c r="G59" s="8"/>
      <c r="H59" s="8"/>
    </row>
    <row r="60" spans="2:9" ht="15">
      <c r="B60" s="6"/>
      <c r="C60" s="7"/>
      <c r="D60" s="8"/>
      <c r="E60" s="8"/>
      <c r="F60" s="8"/>
      <c r="G60" s="8"/>
      <c r="H60" s="8"/>
    </row>
    <row r="61" spans="2:9" ht="15">
      <c r="B61" s="6"/>
      <c r="C61" s="7"/>
      <c r="D61" s="8"/>
      <c r="E61" s="8"/>
      <c r="F61" s="8"/>
      <c r="G61" s="8"/>
      <c r="H61" s="8"/>
    </row>
    <row r="62" spans="2:9" ht="15">
      <c r="B62" s="6"/>
      <c r="C62" s="7"/>
      <c r="D62" s="8"/>
      <c r="E62" s="8"/>
      <c r="F62" s="8"/>
      <c r="G62" s="8"/>
      <c r="H62" s="8"/>
    </row>
    <row r="63" spans="2:9" ht="15">
      <c r="B63" s="6"/>
      <c r="C63" s="7"/>
      <c r="D63" s="8"/>
      <c r="E63" s="8"/>
      <c r="F63" s="8"/>
      <c r="G63" s="8"/>
      <c r="H63" s="8"/>
    </row>
    <row r="64" spans="2:9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33</v>
      </c>
      <c r="C82" s="23"/>
      <c r="D82" s="23"/>
      <c r="E82" s="23"/>
      <c r="F82" s="23"/>
      <c r="G82" s="23"/>
      <c r="H82" s="107" t="s">
        <v>11</v>
      </c>
      <c r="I82"/>
      <c r="J82"/>
      <c r="K82"/>
    </row>
    <row r="83" spans="2:11" ht="15.75" thickBot="1">
      <c r="B83" s="31" t="s">
        <v>16</v>
      </c>
      <c r="C83" s="67">
        <f>EDATE(D83,-1)</f>
        <v>43281</v>
      </c>
      <c r="D83" s="67">
        <f>EDATE(E83,-1)</f>
        <v>43311</v>
      </c>
      <c r="E83" s="67">
        <f>EDATE(F83,-1)</f>
        <v>43342</v>
      </c>
      <c r="F83" s="67">
        <f>EDATE(G83,-1)</f>
        <v>43373</v>
      </c>
      <c r="G83" s="67">
        <f>EDATE(H83,-1)</f>
        <v>43403</v>
      </c>
      <c r="H83" s="67">
        <f>EDATE(E11,1)</f>
        <v>43434</v>
      </c>
      <c r="I83"/>
      <c r="J83"/>
    </row>
    <row r="84" spans="2:11" ht="16.5" customHeight="1">
      <c r="B84" s="24" t="s">
        <v>0</v>
      </c>
      <c r="C84" s="74">
        <v>1447798</v>
      </c>
      <c r="D84" s="74">
        <v>1466134</v>
      </c>
      <c r="E84" s="74">
        <v>1528413</v>
      </c>
      <c r="F84" s="74">
        <v>1604456</v>
      </c>
      <c r="G84" s="74">
        <v>1685168</v>
      </c>
      <c r="H84" s="74">
        <v>1796071</v>
      </c>
    </row>
    <row r="85" spans="2:11" ht="16.5" customHeight="1">
      <c r="B85" s="25" t="s">
        <v>1</v>
      </c>
      <c r="C85" s="75">
        <v>16474</v>
      </c>
      <c r="D85" s="75">
        <v>16523</v>
      </c>
      <c r="E85" s="75">
        <v>16598</v>
      </c>
      <c r="F85" s="75">
        <v>16427</v>
      </c>
      <c r="G85" s="75">
        <v>16513</v>
      </c>
      <c r="H85" s="75">
        <v>16547</v>
      </c>
    </row>
    <row r="86" spans="2:11" ht="16.5" customHeight="1">
      <c r="B86" s="26" t="s">
        <v>40</v>
      </c>
      <c r="C86" s="77">
        <v>10455</v>
      </c>
      <c r="D86" s="77">
        <v>10354</v>
      </c>
      <c r="E86" s="77">
        <v>10546</v>
      </c>
      <c r="F86" s="77">
        <v>10655</v>
      </c>
      <c r="G86" s="77">
        <v>10989</v>
      </c>
      <c r="H86" s="77">
        <v>11151</v>
      </c>
    </row>
    <row r="87" spans="2:11" ht="16.5" customHeight="1" thickBot="1">
      <c r="B87" s="27" t="s">
        <v>2</v>
      </c>
      <c r="C87" s="73">
        <v>27438</v>
      </c>
      <c r="D87" s="73">
        <v>27758</v>
      </c>
      <c r="E87" s="73">
        <v>27858</v>
      </c>
      <c r="F87" s="73">
        <v>27795</v>
      </c>
      <c r="G87" s="73">
        <v>28000</v>
      </c>
      <c r="H87" s="73">
        <v>28275</v>
      </c>
    </row>
    <row r="88" spans="2:11" s="65" customFormat="1" ht="18" thickBot="1">
      <c r="B88" s="108" t="s">
        <v>3</v>
      </c>
      <c r="C88" s="76">
        <f>SUM(C84:C87)</f>
        <v>1502165</v>
      </c>
      <c r="D88" s="76">
        <f t="shared" ref="D88:H88" si="12">SUM(D84:D87)</f>
        <v>1520769</v>
      </c>
      <c r="E88" s="76">
        <f t="shared" si="12"/>
        <v>1583415</v>
      </c>
      <c r="F88" s="76">
        <f t="shared" si="12"/>
        <v>1659333</v>
      </c>
      <c r="G88" s="76">
        <f t="shared" si="12"/>
        <v>1740670</v>
      </c>
      <c r="H88" s="76">
        <f t="shared" si="12"/>
        <v>1852044</v>
      </c>
      <c r="I88" s="57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3">
        <f>B3</f>
        <v>43434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1"/>
      <c r="C127" s="68"/>
      <c r="D127" s="35"/>
      <c r="E127" s="35"/>
      <c r="F127" s="35"/>
      <c r="G127" s="35"/>
      <c r="H127" s="36" t="s">
        <v>12</v>
      </c>
    </row>
    <row r="128" spans="2:8" ht="30.75" customHeight="1" thickBot="1">
      <c r="B128" s="126" t="s">
        <v>22</v>
      </c>
      <c r="C128" s="146"/>
      <c r="D128" s="146"/>
      <c r="E128" s="146"/>
      <c r="F128" s="146"/>
      <c r="G128" s="147" t="s">
        <v>4</v>
      </c>
      <c r="H128" s="148"/>
    </row>
    <row r="129" spans="2:10" ht="18" customHeight="1" thickBot="1">
      <c r="B129" s="149" t="s">
        <v>20</v>
      </c>
      <c r="C129" s="150"/>
      <c r="D129" s="150"/>
      <c r="E129" s="150"/>
      <c r="F129" s="150"/>
      <c r="G129" s="151">
        <v>293</v>
      </c>
      <c r="H129" s="152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5">
        <f>C6</f>
        <v>43434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1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2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53" t="s">
        <v>17</v>
      </c>
      <c r="C138" s="153"/>
      <c r="D138" s="153"/>
      <c r="E138" s="153"/>
      <c r="F138" s="154"/>
      <c r="G138" s="155" t="s">
        <v>5</v>
      </c>
      <c r="H138" s="156"/>
      <c r="I138"/>
    </row>
    <row r="139" spans="2:10" ht="17.25" customHeight="1">
      <c r="B139" s="136" t="s">
        <v>27</v>
      </c>
      <c r="C139" s="136"/>
      <c r="D139" s="136"/>
      <c r="E139" s="136"/>
      <c r="F139" s="137"/>
      <c r="G139" s="138">
        <v>489945</v>
      </c>
      <c r="H139" s="139"/>
      <c r="I139" s="46"/>
      <c r="J139" s="49"/>
    </row>
    <row r="140" spans="2:10" ht="17.25" customHeight="1">
      <c r="B140" s="140" t="s">
        <v>28</v>
      </c>
      <c r="C140" s="140"/>
      <c r="D140" s="140"/>
      <c r="E140" s="140"/>
      <c r="F140" s="141"/>
      <c r="G140" s="142">
        <v>324710</v>
      </c>
      <c r="H140" s="143"/>
      <c r="I140" s="46"/>
      <c r="J140" s="49"/>
    </row>
    <row r="141" spans="2:10" ht="17.25" customHeight="1">
      <c r="B141" s="140" t="s">
        <v>49</v>
      </c>
      <c r="C141" s="140"/>
      <c r="D141" s="140"/>
      <c r="E141" s="140"/>
      <c r="F141" s="141"/>
      <c r="G141" s="142">
        <v>308938</v>
      </c>
      <c r="H141" s="143"/>
      <c r="I141" s="46"/>
      <c r="J141" s="49"/>
    </row>
    <row r="142" spans="2:10" ht="17.25" customHeight="1">
      <c r="B142" s="140" t="s">
        <v>57</v>
      </c>
      <c r="C142" s="140"/>
      <c r="D142" s="140"/>
      <c r="E142" s="140"/>
      <c r="F142" s="141"/>
      <c r="G142" s="142">
        <v>217799</v>
      </c>
      <c r="H142" s="143"/>
      <c r="I142" s="46"/>
      <c r="J142" s="49"/>
    </row>
    <row r="143" spans="2:10" ht="17.25" customHeight="1">
      <c r="B143" s="140" t="s">
        <v>35</v>
      </c>
      <c r="C143" s="140"/>
      <c r="D143" s="140"/>
      <c r="E143" s="140"/>
      <c r="F143" s="141"/>
      <c r="G143" s="142">
        <v>205477</v>
      </c>
      <c r="H143" s="143"/>
      <c r="I143" s="46"/>
      <c r="J143" s="49"/>
    </row>
    <row r="144" spans="2:10" ht="17.25" customHeight="1">
      <c r="B144" s="140" t="s">
        <v>50</v>
      </c>
      <c r="C144" s="140"/>
      <c r="D144" s="140"/>
      <c r="E144" s="140"/>
      <c r="F144" s="141"/>
      <c r="G144" s="142">
        <v>147413</v>
      </c>
      <c r="H144" s="143"/>
      <c r="I144" s="100"/>
      <c r="J144" s="49"/>
    </row>
    <row r="145" spans="2:13" ht="17.25" customHeight="1">
      <c r="B145" s="140" t="s">
        <v>36</v>
      </c>
      <c r="C145" s="140"/>
      <c r="D145" s="140"/>
      <c r="E145" s="140"/>
      <c r="F145" s="141"/>
      <c r="G145" s="142">
        <v>91194</v>
      </c>
      <c r="H145" s="143"/>
      <c r="I145" s="46"/>
      <c r="J145" s="49"/>
    </row>
    <row r="146" spans="2:13" ht="17.25" customHeight="1">
      <c r="B146" s="140" t="s">
        <v>29</v>
      </c>
      <c r="C146" s="140"/>
      <c r="D146" s="140"/>
      <c r="E146" s="140"/>
      <c r="F146" s="141"/>
      <c r="G146" s="142">
        <v>49926</v>
      </c>
      <c r="H146" s="143"/>
      <c r="I146" s="46"/>
      <c r="J146" s="49"/>
    </row>
    <row r="147" spans="2:13" ht="17.25" customHeight="1">
      <c r="B147" s="140" t="s">
        <v>56</v>
      </c>
      <c r="C147" s="140"/>
      <c r="D147" s="140"/>
      <c r="E147" s="140"/>
      <c r="F147" s="141"/>
      <c r="G147" s="142">
        <v>34745</v>
      </c>
      <c r="H147" s="143"/>
      <c r="I147" s="46"/>
      <c r="J147" s="49"/>
      <c r="L147"/>
    </row>
    <row r="148" spans="2:13" ht="17.25" customHeight="1" thickBot="1">
      <c r="B148" s="157" t="s">
        <v>60</v>
      </c>
      <c r="C148" s="157"/>
      <c r="D148" s="157"/>
      <c r="E148" s="157"/>
      <c r="F148" s="149"/>
      <c r="G148" s="158">
        <v>32760</v>
      </c>
      <c r="H148" s="159"/>
      <c r="I148" s="46"/>
      <c r="J148" s="49"/>
      <c r="L148"/>
    </row>
    <row r="149" spans="2:13" ht="17.25">
      <c r="G149" s="40"/>
      <c r="H149" s="40"/>
      <c r="I149" s="51"/>
      <c r="J149" s="51"/>
    </row>
    <row r="150" spans="2:13" ht="17.25">
      <c r="B150" s="39"/>
      <c r="C150" s="39"/>
      <c r="D150" s="39"/>
      <c r="E150" s="39"/>
      <c r="F150" s="39"/>
      <c r="G150" s="40"/>
      <c r="H150" s="40"/>
      <c r="I150" s="51"/>
      <c r="J150" s="51"/>
    </row>
    <row r="151" spans="2:13" ht="17.25">
      <c r="B151" s="81" t="s">
        <v>6</v>
      </c>
      <c r="C151" s="37"/>
      <c r="D151" s="37"/>
      <c r="E151" s="37"/>
      <c r="F151" s="37"/>
      <c r="G151" s="37"/>
      <c r="H151" s="38" t="s">
        <v>11</v>
      </c>
      <c r="I151" s="51"/>
      <c r="J151" s="51"/>
    </row>
    <row r="152" spans="2:13" ht="18" thickBot="1">
      <c r="B152" s="82" t="s">
        <v>25</v>
      </c>
      <c r="C152" s="37"/>
      <c r="D152" s="37"/>
      <c r="E152" s="37"/>
      <c r="F152" s="37"/>
      <c r="G152" s="37"/>
      <c r="H152" s="38"/>
      <c r="I152" s="51"/>
      <c r="J152" s="51"/>
    </row>
    <row r="153" spans="2:13" ht="15.75" thickBot="1">
      <c r="B153" s="125" t="s">
        <v>17</v>
      </c>
      <c r="C153" s="125"/>
      <c r="D153" s="125"/>
      <c r="E153" s="125"/>
      <c r="F153" s="126"/>
      <c r="G153" s="156" t="s">
        <v>5</v>
      </c>
      <c r="H153" s="156"/>
      <c r="I153" s="51"/>
      <c r="J153" s="51"/>
      <c r="K153"/>
      <c r="L153"/>
      <c r="M153"/>
    </row>
    <row r="154" spans="2:13" ht="17.25" customHeight="1">
      <c r="B154" s="136" t="s">
        <v>27</v>
      </c>
      <c r="C154" s="136"/>
      <c r="D154" s="136"/>
      <c r="E154" s="136"/>
      <c r="F154" s="137"/>
      <c r="G154" s="138">
        <v>32592</v>
      </c>
      <c r="H154" s="139"/>
      <c r="I154" s="52"/>
      <c r="J154" s="49"/>
      <c r="K154" s="48"/>
      <c r="L154"/>
      <c r="M154"/>
    </row>
    <row r="155" spans="2:13" ht="17.25" customHeight="1">
      <c r="B155" s="140" t="s">
        <v>57</v>
      </c>
      <c r="C155" s="140"/>
      <c r="D155" s="140"/>
      <c r="E155" s="140"/>
      <c r="F155" s="141"/>
      <c r="G155" s="142">
        <v>25675</v>
      </c>
      <c r="H155" s="143"/>
      <c r="I155" s="52"/>
      <c r="J155" s="49"/>
      <c r="K155" s="48"/>
      <c r="L155"/>
      <c r="M155"/>
    </row>
    <row r="156" spans="2:13" ht="17.25" customHeight="1">
      <c r="B156" s="140" t="s">
        <v>35</v>
      </c>
      <c r="C156" s="140"/>
      <c r="D156" s="140"/>
      <c r="E156" s="140"/>
      <c r="F156" s="141"/>
      <c r="G156" s="142">
        <v>21020</v>
      </c>
      <c r="H156" s="143"/>
      <c r="I156" s="52"/>
      <c r="J156" s="49"/>
      <c r="K156" s="48"/>
      <c r="L156"/>
      <c r="M156"/>
    </row>
    <row r="157" spans="2:13" ht="17.25" customHeight="1">
      <c r="B157" s="140" t="s">
        <v>28</v>
      </c>
      <c r="C157" s="140"/>
      <c r="D157" s="140"/>
      <c r="E157" s="140"/>
      <c r="F157" s="141"/>
      <c r="G157" s="142">
        <v>19864</v>
      </c>
      <c r="H157" s="143"/>
      <c r="I157" s="52"/>
      <c r="J157" s="49"/>
      <c r="K157" s="48"/>
      <c r="L157"/>
      <c r="M157"/>
    </row>
    <row r="158" spans="2:13" ht="17.25" customHeight="1">
      <c r="B158" s="140" t="s">
        <v>50</v>
      </c>
      <c r="C158" s="140"/>
      <c r="D158" s="140"/>
      <c r="E158" s="140"/>
      <c r="F158" s="141"/>
      <c r="G158" s="142">
        <v>17753</v>
      </c>
      <c r="H158" s="143"/>
      <c r="I158" s="52"/>
      <c r="J158" s="49"/>
      <c r="K158" s="48"/>
      <c r="L158"/>
      <c r="M158"/>
    </row>
    <row r="159" spans="2:13" ht="17.25" customHeight="1">
      <c r="B159" s="140" t="s">
        <v>49</v>
      </c>
      <c r="C159" s="140"/>
      <c r="D159" s="140"/>
      <c r="E159" s="140"/>
      <c r="F159" s="141"/>
      <c r="G159" s="142">
        <v>16173</v>
      </c>
      <c r="H159" s="143"/>
      <c r="I159" s="53"/>
      <c r="J159" s="49"/>
      <c r="K159" s="48"/>
      <c r="L159"/>
      <c r="M159"/>
    </row>
    <row r="160" spans="2:13" ht="17.25" customHeight="1">
      <c r="B160" s="140" t="s">
        <v>36</v>
      </c>
      <c r="C160" s="140"/>
      <c r="D160" s="140"/>
      <c r="E160" s="140"/>
      <c r="F160" s="141"/>
      <c r="G160" s="142">
        <v>7635</v>
      </c>
      <c r="H160" s="143"/>
      <c r="I160" s="52"/>
      <c r="J160" s="49"/>
      <c r="K160" s="48"/>
      <c r="L160"/>
      <c r="M160"/>
    </row>
    <row r="161" spans="2:13" ht="17.25" customHeight="1">
      <c r="B161" s="140" t="s">
        <v>45</v>
      </c>
      <c r="C161" s="140"/>
      <c r="D161" s="140"/>
      <c r="E161" s="140"/>
      <c r="F161" s="141"/>
      <c r="G161" s="142">
        <v>6647</v>
      </c>
      <c r="H161" s="143"/>
      <c r="I161" s="52"/>
      <c r="J161" s="49"/>
      <c r="K161" s="48"/>
      <c r="L161"/>
      <c r="M161"/>
    </row>
    <row r="162" spans="2:13" ht="17.25" customHeight="1">
      <c r="B162" s="140" t="s">
        <v>38</v>
      </c>
      <c r="C162" s="140"/>
      <c r="D162" s="140"/>
      <c r="E162" s="140"/>
      <c r="F162" s="141"/>
      <c r="G162" s="142">
        <v>3367</v>
      </c>
      <c r="H162" s="143"/>
      <c r="I162" s="52"/>
      <c r="J162" s="49"/>
      <c r="K162" s="48"/>
      <c r="L162"/>
      <c r="M162"/>
    </row>
    <row r="163" spans="2:13" ht="18" customHeight="1" thickBot="1">
      <c r="B163" s="157" t="s">
        <v>37</v>
      </c>
      <c r="C163" s="157"/>
      <c r="D163" s="157"/>
      <c r="E163" s="157"/>
      <c r="F163" s="149"/>
      <c r="G163" s="158">
        <v>3157</v>
      </c>
      <c r="H163" s="159"/>
      <c r="I163" s="52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4"/>
      <c r="H164" s="84"/>
      <c r="I164" s="51"/>
      <c r="J164" s="51"/>
      <c r="L164"/>
      <c r="M164"/>
    </row>
    <row r="165" spans="2:13" ht="17.25">
      <c r="G165" s="40"/>
      <c r="H165" s="40"/>
      <c r="I165" s="2"/>
      <c r="J165" s="2"/>
    </row>
    <row r="166" spans="2:13" ht="17.25">
      <c r="B166" s="81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1"/>
      <c r="K166"/>
    </row>
    <row r="167" spans="2:13" ht="18" thickBot="1">
      <c r="B167" s="82" t="s">
        <v>26</v>
      </c>
      <c r="C167" s="37"/>
      <c r="D167" s="37"/>
      <c r="E167" s="37"/>
      <c r="F167" s="37"/>
      <c r="G167" s="37"/>
      <c r="H167" s="38"/>
      <c r="I167" s="2"/>
      <c r="J167" s="51"/>
      <c r="K167"/>
    </row>
    <row r="168" spans="2:13" ht="15" customHeight="1" thickBot="1">
      <c r="B168" s="153" t="s">
        <v>17</v>
      </c>
      <c r="C168" s="153"/>
      <c r="D168" s="153"/>
      <c r="E168" s="153"/>
      <c r="F168" s="154"/>
      <c r="G168" s="155" t="s">
        <v>8</v>
      </c>
      <c r="H168" s="156"/>
      <c r="I168" s="2"/>
      <c r="J168" s="2"/>
    </row>
    <row r="169" spans="2:13" ht="17.25" customHeight="1">
      <c r="B169" s="136" t="s">
        <v>55</v>
      </c>
      <c r="C169" s="136"/>
      <c r="D169" s="136"/>
      <c r="E169" s="136"/>
      <c r="F169" s="137"/>
      <c r="G169" s="138">
        <v>4332900014708.4575</v>
      </c>
      <c r="H169" s="139"/>
      <c r="I169" s="54"/>
      <c r="J169" s="55"/>
    </row>
    <row r="170" spans="2:13" ht="17.25" customHeight="1">
      <c r="B170" s="140" t="s">
        <v>28</v>
      </c>
      <c r="C170" s="140"/>
      <c r="D170" s="140"/>
      <c r="E170" s="140"/>
      <c r="F170" s="141"/>
      <c r="G170" s="142">
        <v>2019284961663.1487</v>
      </c>
      <c r="H170" s="143"/>
      <c r="I170" s="54"/>
      <c r="J170" s="55"/>
    </row>
    <row r="171" spans="2:13" ht="17.25" customHeight="1">
      <c r="B171" s="140" t="s">
        <v>50</v>
      </c>
      <c r="C171" s="140"/>
      <c r="D171" s="140"/>
      <c r="E171" s="140"/>
      <c r="F171" s="141"/>
      <c r="G171" s="142">
        <v>1634494059136.0679</v>
      </c>
      <c r="H171" s="143"/>
      <c r="I171" s="54"/>
      <c r="J171" s="55"/>
    </row>
    <row r="172" spans="2:13" ht="17.25" customHeight="1">
      <c r="B172" s="140" t="s">
        <v>58</v>
      </c>
      <c r="C172" s="140"/>
      <c r="D172" s="140"/>
      <c r="E172" s="140"/>
      <c r="F172" s="141"/>
      <c r="G172" s="142">
        <v>1009505043124.2566</v>
      </c>
      <c r="H172" s="143"/>
      <c r="I172" s="54"/>
      <c r="J172" s="55"/>
    </row>
    <row r="173" spans="2:13" ht="17.25" customHeight="1">
      <c r="B173" s="140" t="s">
        <v>46</v>
      </c>
      <c r="C173" s="140"/>
      <c r="D173" s="140"/>
      <c r="E173" s="140"/>
      <c r="F173" s="141"/>
      <c r="G173" s="142">
        <v>911426948868.21863</v>
      </c>
      <c r="H173" s="143"/>
      <c r="I173" s="56"/>
      <c r="J173" s="49"/>
    </row>
    <row r="174" spans="2:13" ht="17.25" customHeight="1">
      <c r="B174" s="140" t="s">
        <v>51</v>
      </c>
      <c r="C174" s="140"/>
      <c r="D174" s="140"/>
      <c r="E174" s="140"/>
      <c r="F174" s="141"/>
      <c r="G174" s="142">
        <v>649547759521.57654</v>
      </c>
      <c r="H174" s="143"/>
      <c r="I174" s="54"/>
      <c r="J174" s="55"/>
    </row>
    <row r="175" spans="2:13" ht="17.25" customHeight="1">
      <c r="B175" s="140" t="s">
        <v>56</v>
      </c>
      <c r="C175" s="140"/>
      <c r="D175" s="140"/>
      <c r="E175" s="140"/>
      <c r="F175" s="141"/>
      <c r="G175" s="142">
        <v>504646735859.47919</v>
      </c>
      <c r="H175" s="143"/>
      <c r="I175" s="54"/>
      <c r="J175" s="55"/>
    </row>
    <row r="176" spans="2:13" ht="17.25" customHeight="1">
      <c r="B176" s="140" t="s">
        <v>35</v>
      </c>
      <c r="C176" s="140"/>
      <c r="D176" s="140"/>
      <c r="E176" s="140"/>
      <c r="F176" s="141"/>
      <c r="G176" s="142">
        <v>482973581821.64966</v>
      </c>
      <c r="H176" s="143"/>
      <c r="I176" s="54"/>
      <c r="J176" s="55"/>
    </row>
    <row r="177" spans="2:10" ht="17.25" customHeight="1">
      <c r="B177" s="140" t="s">
        <v>49</v>
      </c>
      <c r="C177" s="140"/>
      <c r="D177" s="140"/>
      <c r="E177" s="140"/>
      <c r="F177" s="141"/>
      <c r="G177" s="142">
        <v>453963421759.35205</v>
      </c>
      <c r="H177" s="143"/>
      <c r="I177" s="54"/>
      <c r="J177" s="55"/>
    </row>
    <row r="178" spans="2:10" ht="18" customHeight="1" thickBot="1">
      <c r="B178" s="157" t="s">
        <v>61</v>
      </c>
      <c r="C178" s="157"/>
      <c r="D178" s="157"/>
      <c r="E178" s="157"/>
      <c r="F178" s="149"/>
      <c r="G178" s="158">
        <v>441442757225.62</v>
      </c>
      <c r="H178" s="159"/>
      <c r="I178" s="54"/>
      <c r="J178" s="55"/>
    </row>
    <row r="179" spans="2:10" ht="17.25">
      <c r="G179" s="40"/>
      <c r="H179" s="40"/>
      <c r="J179" s="47"/>
    </row>
    <row r="180" spans="2:10">
      <c r="B180" s="57"/>
      <c r="J180" s="47"/>
    </row>
  </sheetData>
  <dataConsolidate link="1"/>
  <mergeCells count="101">
    <mergeCell ref="B2:H2"/>
    <mergeCell ref="B3:H3"/>
    <mergeCell ref="I3:N3"/>
    <mergeCell ref="B11:D11"/>
    <mergeCell ref="B12:D12"/>
    <mergeCell ref="B13:D13"/>
    <mergeCell ref="B24:D24"/>
    <mergeCell ref="B25:D25"/>
    <mergeCell ref="B26:D26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H48:I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</mergeCells>
  <pageMargins left="0.70866141732283472" right="0.70866141732283472" top="0.15748031496062992" bottom="0.15748031496062992" header="0.31496062992125984" footer="0.11811023622047245"/>
  <pageSetup paperSize="9" scale="47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  <legacyDrawing r:id="rId3"/>
  <oleObjects>
    <mc:AlternateContent xmlns:mc="http://schemas.openxmlformats.org/markup-compatibility/2006">
      <mc:Choice Requires="x14">
        <oleObject link="[1]!'!Январь2012!R1C2:R10C9'" oleUpdate="OLEUPDATE_ALWAYS" shapeId="182273">
          <objectPr defaultSize="0" autoPict="0" dde="1">
            <anchor moveWithCells="1">
              <from>
                <xdr:col>0</xdr:col>
                <xdr:colOff>123825</xdr:colOff>
                <xdr:row>72</xdr:row>
                <xdr:rowOff>123825</xdr:rowOff>
              </from>
              <to>
                <xdr:col>1</xdr:col>
                <xdr:colOff>257175</xdr:colOff>
                <xdr:row>74</xdr:row>
                <xdr:rowOff>0</xdr:rowOff>
              </to>
            </anchor>
          </objectPr>
        </oleObject>
      </mc:Choice>
      <mc:Fallback>
        <oleObject link="[1]!'!Январь2012!R1C2:R10C9'" oleUpdate="OLEUPDATE_ALWAYS" shapeId="182273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N180"/>
  <sheetViews>
    <sheetView tabSelected="1" zoomScaleNormal="100" workbookViewId="0">
      <selection activeCell="J167" sqref="J167"/>
    </sheetView>
  </sheetViews>
  <sheetFormatPr defaultRowHeight="13.5"/>
  <cols>
    <col min="1" max="1" width="3.42578125" style="69" customWidth="1"/>
    <col min="2" max="2" width="46.7109375" style="69" customWidth="1"/>
    <col min="3" max="4" width="18.42578125" style="69" customWidth="1"/>
    <col min="5" max="10" width="25.5703125" style="69" customWidth="1"/>
    <col min="11" max="11" width="14.85546875" style="69" bestFit="1" customWidth="1"/>
    <col min="12" max="12" width="9.140625" style="69"/>
    <col min="13" max="13" width="23.42578125" style="69" customWidth="1"/>
    <col min="14" max="16384" width="9.140625" style="69"/>
  </cols>
  <sheetData>
    <row r="2" spans="2:14" s="1" customFormat="1" ht="20.25">
      <c r="B2" s="111" t="s">
        <v>48</v>
      </c>
      <c r="C2" s="111"/>
      <c r="D2" s="111"/>
      <c r="E2" s="111"/>
      <c r="F2" s="111"/>
      <c r="G2" s="111"/>
      <c r="H2" s="111"/>
    </row>
    <row r="3" spans="2:14" s="1" customFormat="1" ht="21" thickBot="1">
      <c r="B3" s="112">
        <v>43464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2">
        <f>B3</f>
        <v>43464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30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13" t="s">
        <v>16</v>
      </c>
      <c r="C11" s="113"/>
      <c r="D11" s="114"/>
      <c r="E11" s="67">
        <f>EDATE(B3,-1)</f>
        <v>43434</v>
      </c>
      <c r="F11" s="67">
        <f>B3</f>
        <v>43464</v>
      </c>
      <c r="G11" s="44" t="s">
        <v>9</v>
      </c>
      <c r="H11" s="44" t="s">
        <v>10</v>
      </c>
      <c r="J11" s="71"/>
    </row>
    <row r="12" spans="2:14" s="70" customFormat="1" ht="17.25">
      <c r="B12" s="115" t="s">
        <v>0</v>
      </c>
      <c r="C12" s="115"/>
      <c r="D12" s="116"/>
      <c r="E12" s="78">
        <v>2696241</v>
      </c>
      <c r="F12" s="78">
        <v>2951667</v>
      </c>
      <c r="G12" s="11">
        <f t="shared" ref="G12:G17" si="0">F12-E12</f>
        <v>255426</v>
      </c>
      <c r="H12" s="58">
        <f t="shared" ref="H12:H18" si="1">F12/E12-1</f>
        <v>9.4734113159765654E-2</v>
      </c>
      <c r="I12" s="79"/>
      <c r="J12" s="80"/>
    </row>
    <row r="13" spans="2:14" s="70" customFormat="1" ht="17.25">
      <c r="B13" s="117" t="s">
        <v>1</v>
      </c>
      <c r="C13" s="117"/>
      <c r="D13" s="118"/>
      <c r="E13" s="78">
        <v>24862</v>
      </c>
      <c r="F13" s="78">
        <v>24752</v>
      </c>
      <c r="G13" s="11">
        <f t="shared" si="0"/>
        <v>-110</v>
      </c>
      <c r="H13" s="58">
        <f t="shared" si="1"/>
        <v>-4.42442281393296E-3</v>
      </c>
      <c r="I13" s="79"/>
      <c r="J13" s="80"/>
    </row>
    <row r="14" spans="2:14" s="70" customFormat="1" ht="17.25">
      <c r="B14" s="117" t="s">
        <v>40</v>
      </c>
      <c r="C14" s="117"/>
      <c r="D14" s="118"/>
      <c r="E14" s="78">
        <v>15418</v>
      </c>
      <c r="F14" s="78">
        <v>15812</v>
      </c>
      <c r="G14" s="11">
        <f t="shared" si="0"/>
        <v>394</v>
      </c>
      <c r="H14" s="58">
        <f t="shared" si="1"/>
        <v>2.5554546633804742E-2</v>
      </c>
      <c r="I14" s="79"/>
      <c r="J14" s="80"/>
    </row>
    <row r="15" spans="2:14" s="70" customFormat="1" ht="17.25">
      <c r="B15" s="119" t="s">
        <v>41</v>
      </c>
      <c r="C15" s="119"/>
      <c r="D15" s="120"/>
      <c r="E15" s="78">
        <v>9960</v>
      </c>
      <c r="F15" s="78">
        <v>10265</v>
      </c>
      <c r="G15" s="11">
        <f t="shared" si="0"/>
        <v>305</v>
      </c>
      <c r="H15" s="58">
        <f t="shared" si="1"/>
        <v>3.0622489959839294E-2</v>
      </c>
      <c r="I15" s="79"/>
      <c r="J15" s="80"/>
    </row>
    <row r="16" spans="2:14" s="70" customFormat="1" ht="17.25">
      <c r="B16" s="121" t="s">
        <v>42</v>
      </c>
      <c r="C16" s="121"/>
      <c r="D16" s="122"/>
      <c r="E16" s="78">
        <v>5458</v>
      </c>
      <c r="F16" s="78">
        <v>5547</v>
      </c>
      <c r="G16" s="11">
        <f t="shared" si="0"/>
        <v>89</v>
      </c>
      <c r="H16" s="58">
        <f t="shared" si="1"/>
        <v>1.6306339318431728E-2</v>
      </c>
      <c r="I16" s="79"/>
      <c r="J16" s="80"/>
    </row>
    <row r="17" spans="2:10" s="70" customFormat="1" ht="18" customHeight="1" thickBot="1">
      <c r="B17" s="123" t="s">
        <v>2</v>
      </c>
      <c r="C17" s="123"/>
      <c r="D17" s="124"/>
      <c r="E17" s="78">
        <v>43507</v>
      </c>
      <c r="F17" s="78">
        <v>45423</v>
      </c>
      <c r="G17" s="11">
        <f t="shared" si="0"/>
        <v>1916</v>
      </c>
      <c r="H17" s="58">
        <f t="shared" si="1"/>
        <v>4.4038890293516042E-2</v>
      </c>
      <c r="I17" s="79"/>
      <c r="J17" s="80"/>
    </row>
    <row r="18" spans="2:10" s="64" customFormat="1" ht="18" thickBot="1">
      <c r="B18" s="59" t="s">
        <v>3</v>
      </c>
      <c r="C18" s="59"/>
      <c r="D18" s="60"/>
      <c r="E18" s="66">
        <f>E12+E13+E14+E17</f>
        <v>2780028</v>
      </c>
      <c r="F18" s="66">
        <f>F12+F13+F14+F17</f>
        <v>3037654</v>
      </c>
      <c r="G18" s="66">
        <f t="shared" ref="G18" si="2">G12+G13+G14+G17</f>
        <v>257626</v>
      </c>
      <c r="H18" s="63">
        <f t="shared" si="1"/>
        <v>9.267028965175883E-2</v>
      </c>
      <c r="I18" s="79"/>
      <c r="J18" s="80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31</v>
      </c>
      <c r="C21" s="14"/>
      <c r="D21" s="14"/>
      <c r="E21" s="14"/>
      <c r="F21" s="14"/>
      <c r="G21" s="14"/>
      <c r="H21" s="15" t="s">
        <v>11</v>
      </c>
    </row>
    <row r="22" spans="2:10" s="70" customFormat="1" ht="15.75" thickBot="1">
      <c r="B22" s="113" t="s">
        <v>16</v>
      </c>
      <c r="C22" s="113"/>
      <c r="D22" s="114"/>
      <c r="E22" s="67">
        <f>EDATE(B3,-1)</f>
        <v>43434</v>
      </c>
      <c r="F22" s="67">
        <f>F11</f>
        <v>43464</v>
      </c>
      <c r="G22" s="44" t="s">
        <v>9</v>
      </c>
      <c r="H22" s="44" t="s">
        <v>10</v>
      </c>
      <c r="J22" s="71"/>
    </row>
    <row r="23" spans="2:10" s="70" customFormat="1" ht="17.25">
      <c r="B23" s="115" t="s">
        <v>0</v>
      </c>
      <c r="C23" s="115"/>
      <c r="D23" s="116"/>
      <c r="E23" s="78">
        <v>1796071</v>
      </c>
      <c r="F23" s="78">
        <v>1955118</v>
      </c>
      <c r="G23" s="11">
        <f t="shared" ref="G23:G28" si="3">F23-E23</f>
        <v>159047</v>
      </c>
      <c r="H23" s="58">
        <f t="shared" ref="H23:H29" si="4">F23/E23-1</f>
        <v>8.8552735387409598E-2</v>
      </c>
      <c r="I23" s="80"/>
    </row>
    <row r="24" spans="2:10" s="70" customFormat="1" ht="17.25">
      <c r="B24" s="117" t="s">
        <v>1</v>
      </c>
      <c r="C24" s="117"/>
      <c r="D24" s="118"/>
      <c r="E24" s="78">
        <v>16547</v>
      </c>
      <c r="F24" s="78">
        <v>16631</v>
      </c>
      <c r="G24" s="11">
        <f t="shared" si="3"/>
        <v>84</v>
      </c>
      <c r="H24" s="58">
        <f t="shared" si="4"/>
        <v>5.0764489031245308E-3</v>
      </c>
      <c r="I24" s="80"/>
    </row>
    <row r="25" spans="2:10" s="70" customFormat="1" ht="17.25">
      <c r="B25" s="117" t="s">
        <v>40</v>
      </c>
      <c r="C25" s="117"/>
      <c r="D25" s="118"/>
      <c r="E25" s="78">
        <v>11151</v>
      </c>
      <c r="F25" s="78">
        <v>11453</v>
      </c>
      <c r="G25" s="11">
        <f t="shared" si="3"/>
        <v>302</v>
      </c>
      <c r="H25" s="58">
        <f t="shared" si="4"/>
        <v>2.708277284548477E-2</v>
      </c>
      <c r="I25" s="80"/>
    </row>
    <row r="26" spans="2:10" s="70" customFormat="1" ht="17.25">
      <c r="B26" s="119" t="s">
        <v>41</v>
      </c>
      <c r="C26" s="119"/>
      <c r="D26" s="120"/>
      <c r="E26" s="78">
        <v>8673</v>
      </c>
      <c r="F26" s="78">
        <v>8880</v>
      </c>
      <c r="G26" s="11">
        <f t="shared" si="3"/>
        <v>207</v>
      </c>
      <c r="H26" s="58">
        <f t="shared" si="4"/>
        <v>2.3867173988239454E-2</v>
      </c>
      <c r="I26" s="80"/>
    </row>
    <row r="27" spans="2:10" s="70" customFormat="1" ht="17.25">
      <c r="B27" s="121" t="s">
        <v>42</v>
      </c>
      <c r="C27" s="121"/>
      <c r="D27" s="122"/>
      <c r="E27" s="78">
        <v>2478</v>
      </c>
      <c r="F27" s="78">
        <v>2573</v>
      </c>
      <c r="G27" s="11">
        <f t="shared" si="3"/>
        <v>95</v>
      </c>
      <c r="H27" s="58">
        <f t="shared" si="4"/>
        <v>3.8337368845843489E-2</v>
      </c>
      <c r="I27" s="80"/>
    </row>
    <row r="28" spans="2:10" s="70" customFormat="1" ht="18" customHeight="1" thickBot="1">
      <c r="B28" s="123" t="s">
        <v>2</v>
      </c>
      <c r="C28" s="123"/>
      <c r="D28" s="124"/>
      <c r="E28" s="78">
        <v>28275</v>
      </c>
      <c r="F28" s="78">
        <v>29262</v>
      </c>
      <c r="G28" s="11">
        <f t="shared" si="3"/>
        <v>987</v>
      </c>
      <c r="H28" s="58">
        <f t="shared" si="4"/>
        <v>3.490716180371356E-2</v>
      </c>
      <c r="I28" s="80"/>
    </row>
    <row r="29" spans="2:10" s="64" customFormat="1" ht="18" thickBot="1">
      <c r="B29" s="59" t="s">
        <v>3</v>
      </c>
      <c r="C29" s="59"/>
      <c r="D29" s="60"/>
      <c r="E29" s="66">
        <f>E23+E24+E25+E28</f>
        <v>1852044</v>
      </c>
      <c r="F29" s="66">
        <f t="shared" ref="F29:G29" si="5">F23+F24+F25+F28</f>
        <v>2012464</v>
      </c>
      <c r="G29" s="66">
        <f t="shared" si="5"/>
        <v>160420</v>
      </c>
      <c r="H29" s="63">
        <f t="shared" si="4"/>
        <v>8.6617812535771277E-2</v>
      </c>
      <c r="I29" s="80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10" ht="15.75" thickBot="1">
      <c r="B33" s="125" t="s">
        <v>16</v>
      </c>
      <c r="C33" s="125"/>
      <c r="D33" s="126"/>
      <c r="E33" s="67">
        <f>E11</f>
        <v>43434</v>
      </c>
      <c r="F33" s="67">
        <f>F11</f>
        <v>43464</v>
      </c>
      <c r="G33" s="16" t="s">
        <v>9</v>
      </c>
      <c r="H33" s="16" t="s">
        <v>10</v>
      </c>
    </row>
    <row r="34" spans="2:10" ht="17.25">
      <c r="B34" s="115" t="s">
        <v>0</v>
      </c>
      <c r="C34" s="115"/>
      <c r="D34" s="116"/>
      <c r="E34" s="72">
        <v>157647</v>
      </c>
      <c r="F34" s="72">
        <v>190235</v>
      </c>
      <c r="G34" s="11">
        <f t="shared" ref="G34:G39" si="6">F34-E34</f>
        <v>32588</v>
      </c>
      <c r="H34" s="58">
        <f t="shared" ref="H34:H40" si="7">F34/E34-1</f>
        <v>0.20671500250559793</v>
      </c>
      <c r="I34" s="57"/>
    </row>
    <row r="35" spans="2:10" ht="17.25">
      <c r="B35" s="117" t="s">
        <v>1</v>
      </c>
      <c r="C35" s="117"/>
      <c r="D35" s="118"/>
      <c r="E35" s="72">
        <v>976</v>
      </c>
      <c r="F35" s="72">
        <v>1055</v>
      </c>
      <c r="G35" s="11">
        <f t="shared" si="6"/>
        <v>79</v>
      </c>
      <c r="H35" s="58">
        <f t="shared" si="7"/>
        <v>8.0942622950819665E-2</v>
      </c>
      <c r="I35" s="57"/>
    </row>
    <row r="36" spans="2:10" ht="17.25">
      <c r="B36" s="117" t="s">
        <v>40</v>
      </c>
      <c r="C36" s="117"/>
      <c r="D36" s="118"/>
      <c r="E36" s="72">
        <v>886</v>
      </c>
      <c r="F36" s="72">
        <v>955</v>
      </c>
      <c r="G36" s="11">
        <f t="shared" si="6"/>
        <v>69</v>
      </c>
      <c r="H36" s="58">
        <f t="shared" si="7"/>
        <v>7.7878103837471846E-2</v>
      </c>
      <c r="I36" s="57"/>
    </row>
    <row r="37" spans="2:10" ht="17.25">
      <c r="B37" s="119" t="s">
        <v>41</v>
      </c>
      <c r="C37" s="119"/>
      <c r="D37" s="120"/>
      <c r="E37" s="72">
        <v>636</v>
      </c>
      <c r="F37" s="72">
        <v>702</v>
      </c>
      <c r="G37" s="11">
        <f t="shared" si="6"/>
        <v>66</v>
      </c>
      <c r="H37" s="58">
        <f t="shared" si="7"/>
        <v>0.10377358490566047</v>
      </c>
      <c r="I37" s="57"/>
    </row>
    <row r="38" spans="2:10" ht="17.25">
      <c r="B38" s="121" t="s">
        <v>42</v>
      </c>
      <c r="C38" s="121"/>
      <c r="D38" s="122"/>
      <c r="E38" s="72">
        <v>250</v>
      </c>
      <c r="F38" s="72">
        <v>253</v>
      </c>
      <c r="G38" s="11">
        <f t="shared" si="6"/>
        <v>3</v>
      </c>
      <c r="H38" s="58">
        <f t="shared" si="7"/>
        <v>1.2000000000000011E-2</v>
      </c>
      <c r="I38" s="57"/>
    </row>
    <row r="39" spans="2:10" ht="18" customHeight="1" thickBot="1">
      <c r="B39" s="123" t="s">
        <v>2</v>
      </c>
      <c r="C39" s="123"/>
      <c r="D39" s="124"/>
      <c r="E39" s="72">
        <v>7465</v>
      </c>
      <c r="F39" s="72">
        <v>8906</v>
      </c>
      <c r="G39" s="11">
        <f t="shared" si="6"/>
        <v>1441</v>
      </c>
      <c r="H39" s="58">
        <f t="shared" si="7"/>
        <v>0.19303415941058266</v>
      </c>
      <c r="I39" s="57"/>
    </row>
    <row r="40" spans="2:10" s="64" customFormat="1" ht="18" thickBot="1">
      <c r="B40" s="59" t="s">
        <v>3</v>
      </c>
      <c r="C40" s="59"/>
      <c r="D40" s="60"/>
      <c r="E40" s="66">
        <f>E34+E35+E36+E39</f>
        <v>166974</v>
      </c>
      <c r="F40" s="66">
        <f t="shared" ref="F40:G40" si="8">F34+F35+F36+F39</f>
        <v>201151</v>
      </c>
      <c r="G40" s="66">
        <f t="shared" si="8"/>
        <v>34177</v>
      </c>
      <c r="H40" s="63">
        <f t="shared" si="7"/>
        <v>0.20468456166828375</v>
      </c>
      <c r="I40" s="57"/>
    </row>
    <row r="41" spans="2:10" ht="15">
      <c r="B41" s="6"/>
      <c r="C41" s="6"/>
      <c r="D41" s="6"/>
      <c r="E41" s="41"/>
      <c r="F41" s="41"/>
      <c r="G41" s="42"/>
      <c r="H41" s="43"/>
    </row>
    <row r="42" spans="2:10" ht="15">
      <c r="B42" s="10"/>
      <c r="C42" s="2"/>
      <c r="D42" s="2"/>
      <c r="E42" s="2"/>
      <c r="F42" s="2"/>
      <c r="G42" s="2"/>
    </row>
    <row r="43" spans="2:10" ht="17.25">
      <c r="B43" s="19"/>
      <c r="C43" s="19"/>
      <c r="D43" s="19"/>
      <c r="E43" s="19"/>
      <c r="F43" s="19"/>
      <c r="G43" s="19"/>
      <c r="H43" s="19"/>
    </row>
    <row r="44" spans="2:10" ht="17.25">
      <c r="B44" s="20" t="s">
        <v>15</v>
      </c>
      <c r="C44" s="19"/>
      <c r="D44" s="19"/>
      <c r="E44" s="19"/>
      <c r="F44" s="19"/>
      <c r="G44" s="19"/>
      <c r="H44" s="19"/>
    </row>
    <row r="45" spans="2:10" ht="18" thickBot="1">
      <c r="B45" s="22"/>
      <c r="C45" s="22"/>
      <c r="D45" s="22"/>
      <c r="E45" s="22"/>
      <c r="F45" s="22"/>
      <c r="G45" s="22"/>
      <c r="H45" s="22"/>
    </row>
    <row r="47" spans="2:10">
      <c r="F47" s="5"/>
    </row>
    <row r="48" spans="2:10" ht="18" thickBot="1">
      <c r="B48" s="12" t="s">
        <v>32</v>
      </c>
      <c r="C48" s="23"/>
      <c r="D48" s="23"/>
      <c r="E48" s="23"/>
      <c r="F48" s="23"/>
      <c r="G48" s="23"/>
      <c r="H48" s="160" t="s">
        <v>12</v>
      </c>
      <c r="I48" s="160"/>
      <c r="J48" s="160"/>
    </row>
    <row r="49" spans="2:10" ht="15.75" thickBot="1">
      <c r="B49" s="125" t="s">
        <v>16</v>
      </c>
      <c r="C49" s="125"/>
      <c r="D49" s="126"/>
      <c r="E49" s="67">
        <v>41639</v>
      </c>
      <c r="F49" s="67">
        <f>EDATE(E49,12)</f>
        <v>42004</v>
      </c>
      <c r="G49" s="67">
        <f>EDATE(F49,12)</f>
        <v>42369</v>
      </c>
      <c r="H49" s="67">
        <f>EDATE(G49,12)</f>
        <v>42735</v>
      </c>
      <c r="I49" s="67">
        <f>EDATE(H49,12)</f>
        <v>43100</v>
      </c>
      <c r="J49" s="67">
        <f>EDATE(I49,12)</f>
        <v>43465</v>
      </c>
    </row>
    <row r="50" spans="2:10" ht="17.25">
      <c r="B50" s="128" t="s">
        <v>0</v>
      </c>
      <c r="C50" s="128"/>
      <c r="D50" s="129"/>
      <c r="E50" s="74">
        <v>881844</v>
      </c>
      <c r="F50" s="74">
        <v>944559</v>
      </c>
      <c r="G50" s="74">
        <v>1006751</v>
      </c>
      <c r="H50" s="74">
        <v>1102966</v>
      </c>
      <c r="I50" s="74">
        <v>1310295.9999999998</v>
      </c>
      <c r="J50" s="74">
        <v>1955118</v>
      </c>
    </row>
    <row r="51" spans="2:10" ht="17.25">
      <c r="B51" s="130" t="s">
        <v>1</v>
      </c>
      <c r="C51" s="130"/>
      <c r="D51" s="131"/>
      <c r="E51" s="75">
        <v>19539</v>
      </c>
      <c r="F51" s="75">
        <v>20178</v>
      </c>
      <c r="G51" s="75">
        <v>20753</v>
      </c>
      <c r="H51" s="75">
        <v>18622</v>
      </c>
      <c r="I51" s="75">
        <v>17766</v>
      </c>
      <c r="J51" s="75">
        <v>16631</v>
      </c>
    </row>
    <row r="52" spans="2:10" ht="17.25">
      <c r="B52" s="132" t="s">
        <v>40</v>
      </c>
      <c r="C52" s="132"/>
      <c r="D52" s="133"/>
      <c r="E52" s="77">
        <v>6957</v>
      </c>
      <c r="F52" s="77">
        <v>7486</v>
      </c>
      <c r="G52" s="77">
        <v>8729</v>
      </c>
      <c r="H52" s="77">
        <v>9215</v>
      </c>
      <c r="I52" s="77">
        <v>10211</v>
      </c>
      <c r="J52" s="77">
        <v>11453</v>
      </c>
    </row>
    <row r="53" spans="2:10" ht="18" thickBot="1">
      <c r="B53" s="134" t="s">
        <v>2</v>
      </c>
      <c r="C53" s="134"/>
      <c r="D53" s="135"/>
      <c r="E53" s="73">
        <v>5182</v>
      </c>
      <c r="F53" s="73">
        <v>5142</v>
      </c>
      <c r="G53" s="73">
        <v>3836</v>
      </c>
      <c r="H53" s="73">
        <v>10694</v>
      </c>
      <c r="I53" s="73">
        <v>22564.000000000004</v>
      </c>
      <c r="J53" s="73">
        <v>29262</v>
      </c>
    </row>
    <row r="54" spans="2:10" s="65" customFormat="1" ht="18" thickBot="1">
      <c r="B54" s="144" t="s">
        <v>3</v>
      </c>
      <c r="C54" s="144"/>
      <c r="D54" s="145"/>
      <c r="E54" s="76">
        <v>913522</v>
      </c>
      <c r="F54" s="76">
        <v>977365</v>
      </c>
      <c r="G54" s="76">
        <v>1040069</v>
      </c>
      <c r="H54" s="76">
        <v>1141497</v>
      </c>
      <c r="I54" s="76">
        <v>1360837</v>
      </c>
      <c r="J54" s="76">
        <v>2012464</v>
      </c>
    </row>
    <row r="55" spans="2:10" ht="15">
      <c r="B55" s="6"/>
      <c r="C55" s="7"/>
      <c r="D55" s="8"/>
      <c r="E55" s="8"/>
      <c r="F55" s="8"/>
      <c r="G55" s="8"/>
      <c r="H55" s="8"/>
    </row>
    <row r="56" spans="2:10" ht="15">
      <c r="B56" s="6"/>
      <c r="C56" s="7"/>
      <c r="D56" s="8"/>
      <c r="E56" s="8"/>
      <c r="F56" s="8"/>
      <c r="G56" s="8"/>
      <c r="H56" s="8"/>
    </row>
    <row r="57" spans="2:10" ht="15">
      <c r="B57" s="6"/>
      <c r="C57" s="7"/>
      <c r="D57" s="8"/>
      <c r="E57" s="8"/>
      <c r="F57" s="8"/>
      <c r="G57" s="8"/>
      <c r="H57" s="8"/>
    </row>
    <row r="58" spans="2:10" ht="15">
      <c r="B58" s="6"/>
      <c r="C58" s="7"/>
      <c r="D58" s="8"/>
      <c r="E58" s="8"/>
      <c r="F58" s="8"/>
      <c r="G58" s="8"/>
      <c r="H58" s="8"/>
    </row>
    <row r="59" spans="2:10" ht="15">
      <c r="B59" s="6"/>
      <c r="C59" s="7"/>
      <c r="D59" s="8"/>
      <c r="E59" s="8"/>
      <c r="F59" s="8"/>
      <c r="G59" s="8"/>
      <c r="H59" s="8"/>
    </row>
    <row r="60" spans="2:10" ht="15">
      <c r="B60" s="6"/>
      <c r="C60" s="7"/>
      <c r="D60" s="8"/>
      <c r="E60" s="8"/>
      <c r="F60" s="8"/>
      <c r="G60" s="8"/>
      <c r="H60" s="8"/>
    </row>
    <row r="61" spans="2:10" ht="15">
      <c r="B61" s="6"/>
      <c r="C61" s="7"/>
      <c r="D61" s="8"/>
      <c r="E61" s="8"/>
      <c r="F61" s="8"/>
      <c r="G61" s="8"/>
      <c r="H61" s="8"/>
    </row>
    <row r="62" spans="2:10" ht="15">
      <c r="B62" s="6"/>
      <c r="C62" s="7"/>
      <c r="D62" s="8"/>
      <c r="E62" s="8"/>
      <c r="F62" s="8"/>
      <c r="G62" s="8"/>
      <c r="H62" s="8"/>
    </row>
    <row r="63" spans="2:10" ht="15">
      <c r="B63" s="6"/>
      <c r="C63" s="7"/>
      <c r="D63" s="8"/>
      <c r="E63" s="8"/>
      <c r="F63" s="8"/>
      <c r="G63" s="8"/>
      <c r="H63" s="8"/>
    </row>
    <row r="64" spans="2:10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33</v>
      </c>
      <c r="C82" s="23"/>
      <c r="D82" s="23"/>
      <c r="E82" s="23"/>
      <c r="F82" s="23"/>
      <c r="G82" s="23"/>
      <c r="H82" s="110" t="s">
        <v>11</v>
      </c>
      <c r="I82"/>
      <c r="J82"/>
      <c r="K82"/>
    </row>
    <row r="83" spans="2:11" ht="15.75" thickBot="1">
      <c r="B83" s="31" t="s">
        <v>16</v>
      </c>
      <c r="C83" s="67">
        <f>EDATE(D83,-1)</f>
        <v>43311</v>
      </c>
      <c r="D83" s="67">
        <f>EDATE(E83,-1)</f>
        <v>43342</v>
      </c>
      <c r="E83" s="67">
        <f>EDATE(F83,-1)</f>
        <v>43373</v>
      </c>
      <c r="F83" s="67">
        <f>EDATE(G83,-1)</f>
        <v>43403</v>
      </c>
      <c r="G83" s="67">
        <f>EDATE(H83,-1)</f>
        <v>43434</v>
      </c>
      <c r="H83" s="67">
        <f>EDATE(E11,1)</f>
        <v>43464</v>
      </c>
      <c r="I83"/>
      <c r="J83"/>
    </row>
    <row r="84" spans="2:11" ht="16.5" customHeight="1">
      <c r="B84" s="24" t="s">
        <v>0</v>
      </c>
      <c r="C84" s="74">
        <v>1466134</v>
      </c>
      <c r="D84" s="74">
        <v>1528413</v>
      </c>
      <c r="E84" s="74">
        <v>1604456</v>
      </c>
      <c r="F84" s="74">
        <v>1685168</v>
      </c>
      <c r="G84" s="74">
        <v>1796071</v>
      </c>
      <c r="H84" s="74">
        <v>1955118</v>
      </c>
    </row>
    <row r="85" spans="2:11" ht="16.5" customHeight="1">
      <c r="B85" s="25" t="s">
        <v>1</v>
      </c>
      <c r="C85" s="75">
        <v>16523</v>
      </c>
      <c r="D85" s="75">
        <v>16598</v>
      </c>
      <c r="E85" s="75">
        <v>16427</v>
      </c>
      <c r="F85" s="75">
        <v>16513</v>
      </c>
      <c r="G85" s="75">
        <v>16547</v>
      </c>
      <c r="H85" s="75">
        <v>16631</v>
      </c>
    </row>
    <row r="86" spans="2:11" ht="16.5" customHeight="1">
      <c r="B86" s="26" t="s">
        <v>40</v>
      </c>
      <c r="C86" s="77">
        <v>10354</v>
      </c>
      <c r="D86" s="77">
        <v>10546</v>
      </c>
      <c r="E86" s="77">
        <v>10655</v>
      </c>
      <c r="F86" s="77">
        <v>10989</v>
      </c>
      <c r="G86" s="77">
        <v>11151</v>
      </c>
      <c r="H86" s="77">
        <v>11453</v>
      </c>
    </row>
    <row r="87" spans="2:11" ht="16.5" customHeight="1" thickBot="1">
      <c r="B87" s="27" t="s">
        <v>2</v>
      </c>
      <c r="C87" s="73">
        <v>27758</v>
      </c>
      <c r="D87" s="73">
        <v>27858</v>
      </c>
      <c r="E87" s="73">
        <v>27795</v>
      </c>
      <c r="F87" s="73">
        <v>28000</v>
      </c>
      <c r="G87" s="73">
        <v>28275</v>
      </c>
      <c r="H87" s="73">
        <v>29262</v>
      </c>
    </row>
    <row r="88" spans="2:11" s="65" customFormat="1" ht="18" thickBot="1">
      <c r="B88" s="109" t="s">
        <v>3</v>
      </c>
      <c r="C88" s="76">
        <f>SUM(C84:C87)</f>
        <v>1520769</v>
      </c>
      <c r="D88" s="76">
        <f t="shared" ref="D88:H88" si="9">SUM(D84:D87)</f>
        <v>1583415</v>
      </c>
      <c r="E88" s="76">
        <f t="shared" si="9"/>
        <v>1659333</v>
      </c>
      <c r="F88" s="76">
        <f t="shared" si="9"/>
        <v>1740670</v>
      </c>
      <c r="G88" s="76">
        <f t="shared" si="9"/>
        <v>1852044</v>
      </c>
      <c r="H88" s="76">
        <v>2012464</v>
      </c>
      <c r="I88" s="57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3">
        <f>B3</f>
        <v>43464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1"/>
      <c r="C127" s="68"/>
      <c r="D127" s="35"/>
      <c r="E127" s="35"/>
      <c r="F127" s="35"/>
      <c r="G127" s="35"/>
      <c r="H127" s="36" t="s">
        <v>12</v>
      </c>
    </row>
    <row r="128" spans="2:8" ht="30.75" customHeight="1" thickBot="1">
      <c r="B128" s="126" t="s">
        <v>22</v>
      </c>
      <c r="C128" s="146"/>
      <c r="D128" s="146"/>
      <c r="E128" s="146"/>
      <c r="F128" s="146"/>
      <c r="G128" s="147" t="s">
        <v>4</v>
      </c>
      <c r="H128" s="148"/>
    </row>
    <row r="129" spans="2:10" ht="18" customHeight="1" thickBot="1">
      <c r="B129" s="149" t="s">
        <v>20</v>
      </c>
      <c r="C129" s="150"/>
      <c r="D129" s="150"/>
      <c r="E129" s="150"/>
      <c r="F129" s="150"/>
      <c r="G129" s="151">
        <v>297</v>
      </c>
      <c r="H129" s="152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5">
        <f>C6</f>
        <v>43464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1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2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53" t="s">
        <v>17</v>
      </c>
      <c r="C138" s="153"/>
      <c r="D138" s="153"/>
      <c r="E138" s="153"/>
      <c r="F138" s="154"/>
      <c r="G138" s="155" t="s">
        <v>5</v>
      </c>
      <c r="H138" s="156"/>
      <c r="I138"/>
    </row>
    <row r="139" spans="2:10" ht="17.25" customHeight="1">
      <c r="B139" s="136" t="s">
        <v>27</v>
      </c>
      <c r="C139" s="136"/>
      <c r="D139" s="136"/>
      <c r="E139" s="136"/>
      <c r="F139" s="137"/>
      <c r="G139" s="138">
        <v>544225</v>
      </c>
      <c r="H139" s="139"/>
      <c r="I139" s="46"/>
      <c r="J139" s="49"/>
    </row>
    <row r="140" spans="2:10" ht="17.25" customHeight="1">
      <c r="B140" s="140" t="s">
        <v>28</v>
      </c>
      <c r="C140" s="140"/>
      <c r="D140" s="140"/>
      <c r="E140" s="140"/>
      <c r="F140" s="141"/>
      <c r="G140" s="142">
        <v>329754</v>
      </c>
      <c r="H140" s="143"/>
      <c r="I140" s="46"/>
      <c r="J140" s="49"/>
    </row>
    <row r="141" spans="2:10" ht="17.25" customHeight="1">
      <c r="B141" s="140" t="s">
        <v>49</v>
      </c>
      <c r="C141" s="140"/>
      <c r="D141" s="140"/>
      <c r="E141" s="140"/>
      <c r="F141" s="141"/>
      <c r="G141" s="142">
        <v>319482</v>
      </c>
      <c r="H141" s="143"/>
      <c r="I141" s="46"/>
      <c r="J141" s="49"/>
    </row>
    <row r="142" spans="2:10" ht="17.25" customHeight="1">
      <c r="B142" s="140" t="s">
        <v>57</v>
      </c>
      <c r="C142" s="140"/>
      <c r="D142" s="140"/>
      <c r="E142" s="140"/>
      <c r="F142" s="141"/>
      <c r="G142" s="142">
        <v>285852</v>
      </c>
      <c r="H142" s="143"/>
      <c r="I142" s="46"/>
      <c r="J142" s="49"/>
    </row>
    <row r="143" spans="2:10" ht="17.25" customHeight="1">
      <c r="B143" s="140" t="s">
        <v>35</v>
      </c>
      <c r="C143" s="140"/>
      <c r="D143" s="140"/>
      <c r="E143" s="140"/>
      <c r="F143" s="141"/>
      <c r="G143" s="142">
        <v>208258</v>
      </c>
      <c r="H143" s="143"/>
      <c r="I143" s="46"/>
      <c r="J143" s="49"/>
    </row>
    <row r="144" spans="2:10" ht="17.25" customHeight="1">
      <c r="B144" s="140" t="s">
        <v>50</v>
      </c>
      <c r="C144" s="140"/>
      <c r="D144" s="140"/>
      <c r="E144" s="140"/>
      <c r="F144" s="141"/>
      <c r="G144" s="142">
        <v>179600</v>
      </c>
      <c r="H144" s="143"/>
      <c r="I144" s="100"/>
      <c r="J144" s="49"/>
    </row>
    <row r="145" spans="2:13" ht="17.25" customHeight="1">
      <c r="B145" s="140" t="s">
        <v>36</v>
      </c>
      <c r="C145" s="140"/>
      <c r="D145" s="140"/>
      <c r="E145" s="140"/>
      <c r="F145" s="141"/>
      <c r="G145" s="142">
        <v>94241</v>
      </c>
      <c r="H145" s="143"/>
      <c r="I145" s="46"/>
      <c r="J145" s="49"/>
    </row>
    <row r="146" spans="2:13" ht="17.25" customHeight="1">
      <c r="B146" s="140" t="s">
        <v>29</v>
      </c>
      <c r="C146" s="140"/>
      <c r="D146" s="140"/>
      <c r="E146" s="140"/>
      <c r="F146" s="141"/>
      <c r="G146" s="142">
        <v>50250</v>
      </c>
      <c r="H146" s="143"/>
      <c r="I146" s="46"/>
      <c r="J146" s="49"/>
    </row>
    <row r="147" spans="2:13" ht="17.25" customHeight="1">
      <c r="B147" s="140" t="s">
        <v>56</v>
      </c>
      <c r="C147" s="140"/>
      <c r="D147" s="140"/>
      <c r="E147" s="140"/>
      <c r="F147" s="141"/>
      <c r="G147" s="142">
        <v>34914</v>
      </c>
      <c r="H147" s="143"/>
      <c r="I147" s="46"/>
      <c r="J147" s="49"/>
      <c r="L147"/>
    </row>
    <row r="148" spans="2:13" ht="17.25" customHeight="1" thickBot="1">
      <c r="B148" s="157" t="s">
        <v>60</v>
      </c>
      <c r="C148" s="157"/>
      <c r="D148" s="157"/>
      <c r="E148" s="157"/>
      <c r="F148" s="149"/>
      <c r="G148" s="158">
        <v>33323</v>
      </c>
      <c r="H148" s="159"/>
      <c r="I148" s="46"/>
      <c r="J148" s="49"/>
      <c r="L148"/>
    </row>
    <row r="149" spans="2:13" ht="17.25">
      <c r="G149" s="40"/>
      <c r="H149" s="40"/>
      <c r="I149" s="51"/>
      <c r="J149" s="51"/>
    </row>
    <row r="150" spans="2:13" ht="17.25">
      <c r="B150" s="39"/>
      <c r="C150" s="39"/>
      <c r="D150" s="39"/>
      <c r="E150" s="39"/>
      <c r="F150" s="39"/>
      <c r="G150" s="40"/>
      <c r="H150" s="40"/>
      <c r="I150" s="51"/>
      <c r="J150" s="51"/>
    </row>
    <row r="151" spans="2:13" ht="17.25">
      <c r="B151" s="81" t="s">
        <v>6</v>
      </c>
      <c r="C151" s="37"/>
      <c r="D151" s="37"/>
      <c r="E151" s="37"/>
      <c r="F151" s="37"/>
      <c r="G151" s="37"/>
      <c r="H151" s="38" t="s">
        <v>11</v>
      </c>
      <c r="I151" s="51"/>
      <c r="J151" s="51"/>
    </row>
    <row r="152" spans="2:13" ht="18" thickBot="1">
      <c r="B152" s="82" t="s">
        <v>25</v>
      </c>
      <c r="C152" s="37"/>
      <c r="D152" s="37"/>
      <c r="E152" s="37"/>
      <c r="F152" s="37"/>
      <c r="G152" s="37"/>
      <c r="H152" s="38"/>
      <c r="I152" s="51"/>
      <c r="J152" s="51"/>
    </row>
    <row r="153" spans="2:13" ht="15.75" thickBot="1">
      <c r="B153" s="125" t="s">
        <v>17</v>
      </c>
      <c r="C153" s="125"/>
      <c r="D153" s="125"/>
      <c r="E153" s="125"/>
      <c r="F153" s="126"/>
      <c r="G153" s="156" t="s">
        <v>5</v>
      </c>
      <c r="H153" s="156"/>
      <c r="I153" s="51"/>
      <c r="J153" s="51"/>
      <c r="K153"/>
      <c r="L153"/>
      <c r="M153"/>
    </row>
    <row r="154" spans="2:13" ht="17.25" customHeight="1">
      <c r="B154" s="136" t="s">
        <v>27</v>
      </c>
      <c r="C154" s="136"/>
      <c r="D154" s="136"/>
      <c r="E154" s="136"/>
      <c r="F154" s="137"/>
      <c r="G154" s="138">
        <v>37543</v>
      </c>
      <c r="H154" s="139"/>
      <c r="I154" s="52"/>
      <c r="J154" s="49"/>
      <c r="K154" s="48"/>
      <c r="L154"/>
      <c r="M154"/>
    </row>
    <row r="155" spans="2:13" ht="17.25" customHeight="1">
      <c r="B155" s="140" t="s">
        <v>57</v>
      </c>
      <c r="C155" s="140"/>
      <c r="D155" s="140"/>
      <c r="E155" s="140"/>
      <c r="F155" s="141"/>
      <c r="G155" s="142">
        <v>33204</v>
      </c>
      <c r="H155" s="143"/>
      <c r="I155" s="52"/>
      <c r="J155" s="49"/>
      <c r="K155" s="48"/>
      <c r="L155"/>
      <c r="M155"/>
    </row>
    <row r="156" spans="2:13" ht="17.25" customHeight="1">
      <c r="B156" s="140" t="s">
        <v>28</v>
      </c>
      <c r="C156" s="140"/>
      <c r="D156" s="140"/>
      <c r="E156" s="140"/>
      <c r="F156" s="141"/>
      <c r="G156" s="142">
        <v>22645</v>
      </c>
      <c r="H156" s="143"/>
      <c r="I156" s="52"/>
      <c r="J156" s="49"/>
      <c r="K156" s="48"/>
      <c r="L156"/>
      <c r="M156"/>
    </row>
    <row r="157" spans="2:13" ht="17.25" customHeight="1">
      <c r="B157" s="140" t="s">
        <v>35</v>
      </c>
      <c r="C157" s="140"/>
      <c r="D157" s="140"/>
      <c r="E157" s="140"/>
      <c r="F157" s="141"/>
      <c r="G157" s="142">
        <v>22302</v>
      </c>
      <c r="H157" s="143"/>
      <c r="I157" s="52"/>
      <c r="J157" s="49"/>
      <c r="K157" s="48"/>
      <c r="L157"/>
      <c r="M157"/>
    </row>
    <row r="158" spans="2:13" ht="17.25" customHeight="1">
      <c r="B158" s="140" t="s">
        <v>50</v>
      </c>
      <c r="C158" s="140"/>
      <c r="D158" s="140"/>
      <c r="E158" s="140"/>
      <c r="F158" s="141"/>
      <c r="G158" s="142">
        <v>20829</v>
      </c>
      <c r="H158" s="143"/>
      <c r="I158" s="52"/>
      <c r="J158" s="49"/>
      <c r="K158" s="48"/>
      <c r="L158"/>
      <c r="M158"/>
    </row>
    <row r="159" spans="2:13" ht="17.25" customHeight="1">
      <c r="B159" s="140" t="s">
        <v>49</v>
      </c>
      <c r="C159" s="140"/>
      <c r="D159" s="140"/>
      <c r="E159" s="140"/>
      <c r="F159" s="141"/>
      <c r="G159" s="142">
        <v>20553</v>
      </c>
      <c r="H159" s="143"/>
      <c r="I159" s="53"/>
      <c r="J159" s="49"/>
      <c r="K159" s="48"/>
      <c r="L159"/>
      <c r="M159"/>
    </row>
    <row r="160" spans="2:13" ht="17.25" customHeight="1">
      <c r="B160" s="140" t="s">
        <v>45</v>
      </c>
      <c r="C160" s="140"/>
      <c r="D160" s="140"/>
      <c r="E160" s="140"/>
      <c r="F160" s="141"/>
      <c r="G160" s="142">
        <v>7915</v>
      </c>
      <c r="H160" s="143"/>
      <c r="I160" s="52"/>
      <c r="J160" s="49"/>
      <c r="K160" s="48"/>
      <c r="L160"/>
      <c r="M160"/>
    </row>
    <row r="161" spans="2:13" ht="17.25" customHeight="1">
      <c r="B161" s="140" t="s">
        <v>36</v>
      </c>
      <c r="C161" s="140"/>
      <c r="D161" s="140"/>
      <c r="E161" s="140"/>
      <c r="F161" s="141"/>
      <c r="G161" s="142">
        <v>7911</v>
      </c>
      <c r="H161" s="143"/>
      <c r="I161" s="52"/>
      <c r="J161" s="49"/>
      <c r="K161" s="48"/>
      <c r="L161"/>
      <c r="M161"/>
    </row>
    <row r="162" spans="2:13" ht="17.25" customHeight="1">
      <c r="B162" s="140" t="s">
        <v>38</v>
      </c>
      <c r="C162" s="140"/>
      <c r="D162" s="140"/>
      <c r="E162" s="140"/>
      <c r="F162" s="141"/>
      <c r="G162" s="142">
        <v>4027</v>
      </c>
      <c r="H162" s="143"/>
      <c r="I162" s="52"/>
      <c r="J162" s="49"/>
      <c r="K162" s="48"/>
      <c r="L162"/>
      <c r="M162"/>
    </row>
    <row r="163" spans="2:13" ht="18" customHeight="1" thickBot="1">
      <c r="B163" s="157" t="s">
        <v>37</v>
      </c>
      <c r="C163" s="157"/>
      <c r="D163" s="157"/>
      <c r="E163" s="157"/>
      <c r="F163" s="149"/>
      <c r="G163" s="158">
        <v>3784</v>
      </c>
      <c r="H163" s="159"/>
      <c r="I163" s="52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4"/>
      <c r="H164" s="84"/>
      <c r="I164" s="51"/>
      <c r="J164" s="51"/>
      <c r="L164"/>
      <c r="M164"/>
    </row>
    <row r="165" spans="2:13" ht="17.25">
      <c r="G165" s="40"/>
      <c r="H165" s="40"/>
      <c r="I165" s="2"/>
      <c r="J165" s="2"/>
    </row>
    <row r="166" spans="2:13" ht="17.25">
      <c r="B166" s="81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1"/>
      <c r="K166"/>
    </row>
    <row r="167" spans="2:13" ht="18" thickBot="1">
      <c r="B167" s="82" t="s">
        <v>26</v>
      </c>
      <c r="C167" s="37"/>
      <c r="D167" s="37"/>
      <c r="E167" s="37"/>
      <c r="F167" s="37"/>
      <c r="G167" s="37"/>
      <c r="H167" s="38"/>
      <c r="I167" s="2"/>
      <c r="J167" s="51"/>
      <c r="K167"/>
    </row>
    <row r="168" spans="2:13" ht="15" customHeight="1" thickBot="1">
      <c r="B168" s="153" t="s">
        <v>17</v>
      </c>
      <c r="C168" s="153"/>
      <c r="D168" s="153"/>
      <c r="E168" s="153"/>
      <c r="F168" s="154"/>
      <c r="G168" s="155" t="s">
        <v>8</v>
      </c>
      <c r="H168" s="156"/>
      <c r="I168" s="2"/>
      <c r="J168" s="2"/>
    </row>
    <row r="169" spans="2:13" ht="17.25" customHeight="1">
      <c r="B169" s="136" t="s">
        <v>55</v>
      </c>
      <c r="C169" s="136"/>
      <c r="D169" s="136"/>
      <c r="E169" s="136"/>
      <c r="F169" s="137"/>
      <c r="G169" s="138">
        <v>4506118964061.417</v>
      </c>
      <c r="H169" s="139"/>
      <c r="I169" s="54"/>
      <c r="J169" s="55"/>
    </row>
    <row r="170" spans="2:13" ht="17.25" customHeight="1">
      <c r="B170" s="140" t="s">
        <v>28</v>
      </c>
      <c r="C170" s="140"/>
      <c r="D170" s="140"/>
      <c r="E170" s="140"/>
      <c r="F170" s="141"/>
      <c r="G170" s="142">
        <v>1700334621640.0518</v>
      </c>
      <c r="H170" s="143"/>
      <c r="I170" s="54"/>
      <c r="J170" s="55"/>
    </row>
    <row r="171" spans="2:13" ht="17.25" customHeight="1">
      <c r="B171" s="140" t="s">
        <v>50</v>
      </c>
      <c r="C171" s="140"/>
      <c r="D171" s="140"/>
      <c r="E171" s="140"/>
      <c r="F171" s="141"/>
      <c r="G171" s="142">
        <v>1509676715209.7715</v>
      </c>
      <c r="H171" s="143"/>
      <c r="I171" s="54"/>
      <c r="J171" s="55"/>
    </row>
    <row r="172" spans="2:13" ht="17.25" customHeight="1">
      <c r="B172" s="140" t="s">
        <v>46</v>
      </c>
      <c r="C172" s="140"/>
      <c r="D172" s="140"/>
      <c r="E172" s="140"/>
      <c r="F172" s="141"/>
      <c r="G172" s="142">
        <v>945300370066.0553</v>
      </c>
      <c r="H172" s="143"/>
      <c r="I172" s="54"/>
      <c r="J172" s="55"/>
    </row>
    <row r="173" spans="2:13" ht="17.25" customHeight="1">
      <c r="B173" s="140" t="s">
        <v>58</v>
      </c>
      <c r="C173" s="140"/>
      <c r="D173" s="140"/>
      <c r="E173" s="140"/>
      <c r="F173" s="141"/>
      <c r="G173" s="142">
        <v>928225814391.9585</v>
      </c>
      <c r="H173" s="143"/>
      <c r="I173" s="56"/>
      <c r="J173" s="49"/>
    </row>
    <row r="174" spans="2:13" ht="17.25" customHeight="1">
      <c r="B174" s="140" t="s">
        <v>51</v>
      </c>
      <c r="C174" s="140"/>
      <c r="D174" s="140"/>
      <c r="E174" s="140"/>
      <c r="F174" s="141"/>
      <c r="G174" s="142">
        <v>620388693521.69092</v>
      </c>
      <c r="H174" s="143"/>
      <c r="I174" s="54"/>
      <c r="J174" s="55"/>
    </row>
    <row r="175" spans="2:13" ht="17.25" customHeight="1">
      <c r="B175" s="140" t="s">
        <v>35</v>
      </c>
      <c r="C175" s="140"/>
      <c r="D175" s="140"/>
      <c r="E175" s="140"/>
      <c r="F175" s="141"/>
      <c r="G175" s="142">
        <v>490010508531.79022</v>
      </c>
      <c r="H175" s="143"/>
      <c r="I175" s="54"/>
      <c r="J175" s="55"/>
    </row>
    <row r="176" spans="2:13" ht="17.25" customHeight="1">
      <c r="B176" s="140" t="s">
        <v>61</v>
      </c>
      <c r="C176" s="140"/>
      <c r="D176" s="140"/>
      <c r="E176" s="140"/>
      <c r="F176" s="141"/>
      <c r="G176" s="142">
        <v>484426445493.89001</v>
      </c>
      <c r="H176" s="143"/>
      <c r="I176" s="54"/>
      <c r="J176" s="55"/>
    </row>
    <row r="177" spans="2:10" ht="17.25" customHeight="1">
      <c r="B177" s="140" t="s">
        <v>56</v>
      </c>
      <c r="C177" s="140"/>
      <c r="D177" s="140"/>
      <c r="E177" s="140"/>
      <c r="F177" s="141"/>
      <c r="G177" s="142">
        <v>481662054632.33313</v>
      </c>
      <c r="H177" s="143"/>
      <c r="I177" s="54"/>
      <c r="J177" s="55"/>
    </row>
    <row r="178" spans="2:10" ht="18" customHeight="1" thickBot="1">
      <c r="B178" s="157" t="s">
        <v>59</v>
      </c>
      <c r="C178" s="157"/>
      <c r="D178" s="157"/>
      <c r="E178" s="157"/>
      <c r="F178" s="149"/>
      <c r="G178" s="158">
        <v>462370876402.26147</v>
      </c>
      <c r="H178" s="159"/>
      <c r="I178" s="54"/>
      <c r="J178" s="55"/>
    </row>
    <row r="179" spans="2:10" ht="17.25">
      <c r="G179" s="40"/>
      <c r="H179" s="40"/>
      <c r="J179" s="47"/>
    </row>
    <row r="180" spans="2:10">
      <c r="B180" s="57"/>
      <c r="J180" s="47"/>
    </row>
  </sheetData>
  <dataConsolidate link="1"/>
  <mergeCells count="101">
    <mergeCell ref="B177:F177"/>
    <mergeCell ref="G177:H177"/>
    <mergeCell ref="B178:F178"/>
    <mergeCell ref="G178:H178"/>
    <mergeCell ref="H48:J48"/>
    <mergeCell ref="B174:F174"/>
    <mergeCell ref="G174:H174"/>
    <mergeCell ref="B175:F175"/>
    <mergeCell ref="G175:H175"/>
    <mergeCell ref="B176:F176"/>
    <mergeCell ref="G176:H176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24:D24"/>
    <mergeCell ref="B25:D25"/>
    <mergeCell ref="B26:D26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B2:H2"/>
    <mergeCell ref="B3:H3"/>
    <mergeCell ref="I3:N3"/>
    <mergeCell ref="B11:D11"/>
    <mergeCell ref="B12:D12"/>
    <mergeCell ref="B13:D13"/>
  </mergeCells>
  <pageMargins left="0.70866141732283472" right="0.70866141732283472" top="0.15748031496062992" bottom="0.15748031496062992" header="0.31496062992125984" footer="0.11811023622047245"/>
  <pageSetup paperSize="9" scale="47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  <legacyDrawing r:id="rId3"/>
  <oleObjects>
    <mc:AlternateContent xmlns:mc="http://schemas.openxmlformats.org/markup-compatibility/2006">
      <mc:Choice Requires="x14">
        <oleObject link="[1]!'!Январь2012!R1C2:R10C9'" oleUpdate="OLEUPDATE_ALWAYS" shapeId="183297">
          <objectPr defaultSize="0" autoPict="0" dde="1">
            <anchor moveWithCells="1">
              <from>
                <xdr:col>0</xdr:col>
                <xdr:colOff>123825</xdr:colOff>
                <xdr:row>72</xdr:row>
                <xdr:rowOff>123825</xdr:rowOff>
              </from>
              <to>
                <xdr:col>1</xdr:col>
                <xdr:colOff>257175</xdr:colOff>
                <xdr:row>74</xdr:row>
                <xdr:rowOff>0</xdr:rowOff>
              </to>
            </anchor>
          </objectPr>
        </oleObject>
      </mc:Choice>
      <mc:Fallback>
        <oleObject link="[1]!'!Январь2012!R1C2:R10C9'" oleUpdate="OLEUPDATE_ALWAYS" shapeId="18329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30">
    <pageSetUpPr fitToPage="1"/>
  </sheetPr>
  <dimension ref="B2:N180"/>
  <sheetViews>
    <sheetView workbookViewId="0"/>
  </sheetViews>
  <sheetFormatPr defaultRowHeight="13.5"/>
  <cols>
    <col min="1" max="1" width="3.42578125" style="69" customWidth="1"/>
    <col min="2" max="2" width="46.7109375" style="69" customWidth="1"/>
    <col min="3" max="4" width="18.42578125" style="69" customWidth="1"/>
    <col min="5" max="9" width="25.5703125" style="69" customWidth="1"/>
    <col min="10" max="10" width="10.5703125" style="69" customWidth="1"/>
    <col min="11" max="11" width="14.85546875" style="69" bestFit="1" customWidth="1"/>
    <col min="12" max="12" width="9.140625" style="69"/>
    <col min="13" max="13" width="23.42578125" style="69" customWidth="1"/>
    <col min="14" max="16384" width="9.140625" style="69"/>
  </cols>
  <sheetData>
    <row r="2" spans="2:14" s="1" customFormat="1" ht="20.25">
      <c r="B2" s="111" t="s">
        <v>48</v>
      </c>
      <c r="C2" s="111"/>
      <c r="D2" s="111"/>
      <c r="E2" s="111"/>
      <c r="F2" s="111"/>
      <c r="G2" s="111"/>
      <c r="H2" s="111"/>
    </row>
    <row r="3" spans="2:14" s="1" customFormat="1" ht="21" thickBot="1">
      <c r="B3" s="112">
        <v>43159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2">
        <f>B3</f>
        <v>43159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30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13" t="s">
        <v>16</v>
      </c>
      <c r="C11" s="113"/>
      <c r="D11" s="114"/>
      <c r="E11" s="67">
        <f>EDATE(B3,-1)</f>
        <v>43128</v>
      </c>
      <c r="F11" s="67">
        <f>B3</f>
        <v>43159</v>
      </c>
      <c r="G11" s="44" t="s">
        <v>9</v>
      </c>
      <c r="H11" s="44" t="s">
        <v>10</v>
      </c>
      <c r="J11" s="71"/>
    </row>
    <row r="12" spans="2:14" s="70" customFormat="1" ht="17.25">
      <c r="B12" s="115" t="s">
        <v>0</v>
      </c>
      <c r="C12" s="115"/>
      <c r="D12" s="116"/>
      <c r="E12" s="78">
        <v>2142551</v>
      </c>
      <c r="F12" s="78">
        <v>1900633</v>
      </c>
      <c r="G12" s="11">
        <f>F12-E12</f>
        <v>-241918</v>
      </c>
      <c r="H12" s="58">
        <f t="shared" ref="H12:H18" si="0">F12/E12-1</f>
        <v>-0.11291119791314186</v>
      </c>
      <c r="I12" s="79"/>
      <c r="J12" s="80"/>
    </row>
    <row r="13" spans="2:14" s="70" customFormat="1" ht="17.25">
      <c r="B13" s="117" t="s">
        <v>1</v>
      </c>
      <c r="C13" s="117"/>
      <c r="D13" s="118"/>
      <c r="E13" s="78">
        <v>28767</v>
      </c>
      <c r="F13" s="78">
        <v>27101</v>
      </c>
      <c r="G13" s="11">
        <f t="shared" ref="G13:G18" si="1">F13-E13</f>
        <v>-1666</v>
      </c>
      <c r="H13" s="58">
        <f t="shared" si="0"/>
        <v>-5.7913581534397074E-2</v>
      </c>
      <c r="I13" s="79"/>
      <c r="J13" s="80"/>
    </row>
    <row r="14" spans="2:14" s="70" customFormat="1" ht="17.25">
      <c r="B14" s="117" t="s">
        <v>40</v>
      </c>
      <c r="C14" s="117"/>
      <c r="D14" s="118"/>
      <c r="E14" s="78">
        <v>16183</v>
      </c>
      <c r="F14" s="78">
        <v>14742</v>
      </c>
      <c r="G14" s="11">
        <f t="shared" si="1"/>
        <v>-1441</v>
      </c>
      <c r="H14" s="58">
        <f t="shared" si="0"/>
        <v>-8.9044058579991314E-2</v>
      </c>
      <c r="I14" s="79"/>
      <c r="J14" s="80"/>
    </row>
    <row r="15" spans="2:14" s="70" customFormat="1" ht="17.25">
      <c r="B15" s="119" t="s">
        <v>41</v>
      </c>
      <c r="C15" s="119"/>
      <c r="D15" s="120"/>
      <c r="E15" s="78">
        <v>9409</v>
      </c>
      <c r="F15" s="78">
        <v>8220</v>
      </c>
      <c r="G15" s="11">
        <f t="shared" si="1"/>
        <v>-1189</v>
      </c>
      <c r="H15" s="58">
        <f t="shared" si="0"/>
        <v>-0.12636837070889573</v>
      </c>
      <c r="I15" s="79"/>
      <c r="J15" s="80"/>
    </row>
    <row r="16" spans="2:14" s="70" customFormat="1" ht="17.25">
      <c r="B16" s="121" t="s">
        <v>42</v>
      </c>
      <c r="C16" s="121"/>
      <c r="D16" s="122"/>
      <c r="E16" s="78">
        <v>6774</v>
      </c>
      <c r="F16" s="78">
        <v>6522</v>
      </c>
      <c r="G16" s="11">
        <f t="shared" si="1"/>
        <v>-252</v>
      </c>
      <c r="H16" s="58">
        <f t="shared" si="0"/>
        <v>-3.7201062887511127E-2</v>
      </c>
      <c r="I16" s="79"/>
      <c r="J16" s="80"/>
    </row>
    <row r="17" spans="2:10" s="70" customFormat="1" ht="18" customHeight="1" thickBot="1">
      <c r="B17" s="123" t="s">
        <v>2</v>
      </c>
      <c r="C17" s="123"/>
      <c r="D17" s="124"/>
      <c r="E17" s="78">
        <v>35215</v>
      </c>
      <c r="F17" s="78">
        <v>35457</v>
      </c>
      <c r="G17" s="11">
        <f t="shared" si="1"/>
        <v>242</v>
      </c>
      <c r="H17" s="58">
        <f t="shared" si="0"/>
        <v>6.8720715604146942E-3</v>
      </c>
      <c r="I17" s="79"/>
      <c r="J17" s="80"/>
    </row>
    <row r="18" spans="2:10" s="64" customFormat="1" ht="18" thickBot="1">
      <c r="B18" s="59" t="s">
        <v>3</v>
      </c>
      <c r="C18" s="59"/>
      <c r="D18" s="60"/>
      <c r="E18" s="66">
        <v>2222716</v>
      </c>
      <c r="F18" s="66">
        <v>1977933</v>
      </c>
      <c r="G18" s="66">
        <f t="shared" si="1"/>
        <v>-244783</v>
      </c>
      <c r="H18" s="63">
        <f t="shared" si="0"/>
        <v>-0.11012787958515613</v>
      </c>
      <c r="I18" s="79"/>
      <c r="J18" s="80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31</v>
      </c>
      <c r="C21" s="14"/>
      <c r="D21" s="14"/>
      <c r="E21" s="14"/>
      <c r="F21" s="14"/>
      <c r="G21" s="14"/>
      <c r="H21" s="15" t="s">
        <v>11</v>
      </c>
    </row>
    <row r="22" spans="2:10" s="70" customFormat="1" ht="15.75" thickBot="1">
      <c r="B22" s="113" t="s">
        <v>16</v>
      </c>
      <c r="C22" s="113"/>
      <c r="D22" s="114"/>
      <c r="E22" s="67">
        <f>EDATE(B3,-1)</f>
        <v>43128</v>
      </c>
      <c r="F22" s="67">
        <f>F11</f>
        <v>43159</v>
      </c>
      <c r="G22" s="44" t="s">
        <v>9</v>
      </c>
      <c r="H22" s="44" t="s">
        <v>10</v>
      </c>
      <c r="J22" s="71"/>
    </row>
    <row r="23" spans="2:10" s="70" customFormat="1" ht="17.25">
      <c r="B23" s="115" t="s">
        <v>0</v>
      </c>
      <c r="C23" s="115"/>
      <c r="D23" s="116"/>
      <c r="E23" s="78">
        <v>1322544</v>
      </c>
      <c r="F23" s="78">
        <v>1340140</v>
      </c>
      <c r="G23" s="11">
        <f>F23-E23</f>
        <v>17596</v>
      </c>
      <c r="H23" s="58">
        <f>F23/E23-1</f>
        <v>1.330466131939656E-2</v>
      </c>
      <c r="I23" s="80"/>
    </row>
    <row r="24" spans="2:10" s="70" customFormat="1" ht="17.25">
      <c r="B24" s="117" t="s">
        <v>1</v>
      </c>
      <c r="C24" s="117"/>
      <c r="D24" s="118"/>
      <c r="E24" s="78">
        <v>17405</v>
      </c>
      <c r="F24" s="78">
        <v>17304</v>
      </c>
      <c r="G24" s="11">
        <f t="shared" ref="G24:G29" si="2">F24-E24</f>
        <v>-101</v>
      </c>
      <c r="H24" s="58">
        <f t="shared" ref="H24:H29" si="3">F24/E24-1</f>
        <v>-5.8029301924734655E-3</v>
      </c>
      <c r="I24" s="80"/>
    </row>
    <row r="25" spans="2:10" s="70" customFormat="1" ht="17.25">
      <c r="B25" s="117" t="s">
        <v>40</v>
      </c>
      <c r="C25" s="117"/>
      <c r="D25" s="118"/>
      <c r="E25" s="78">
        <v>10254</v>
      </c>
      <c r="F25" s="78">
        <v>10291</v>
      </c>
      <c r="G25" s="11">
        <f t="shared" si="2"/>
        <v>37</v>
      </c>
      <c r="H25" s="58">
        <f t="shared" si="3"/>
        <v>3.6083479617710079E-3</v>
      </c>
      <c r="I25" s="80"/>
    </row>
    <row r="26" spans="2:10" s="70" customFormat="1" ht="17.25">
      <c r="B26" s="119" t="s">
        <v>41</v>
      </c>
      <c r="C26" s="119"/>
      <c r="D26" s="120"/>
      <c r="E26" s="78">
        <v>7356</v>
      </c>
      <c r="F26" s="78">
        <v>7469</v>
      </c>
      <c r="G26" s="11">
        <f t="shared" si="2"/>
        <v>113</v>
      </c>
      <c r="H26" s="58">
        <f t="shared" si="3"/>
        <v>1.5361609570418766E-2</v>
      </c>
      <c r="I26" s="80"/>
    </row>
    <row r="27" spans="2:10" s="70" customFormat="1" ht="17.25">
      <c r="B27" s="121" t="s">
        <v>42</v>
      </c>
      <c r="C27" s="121"/>
      <c r="D27" s="122"/>
      <c r="E27" s="78">
        <v>2898</v>
      </c>
      <c r="F27" s="78">
        <v>2822</v>
      </c>
      <c r="G27" s="11">
        <f t="shared" si="2"/>
        <v>-76</v>
      </c>
      <c r="H27" s="58">
        <f t="shared" si="3"/>
        <v>-2.6224982746721914E-2</v>
      </c>
      <c r="I27" s="80"/>
    </row>
    <row r="28" spans="2:10" s="70" customFormat="1" ht="18" customHeight="1" thickBot="1">
      <c r="B28" s="123" t="s">
        <v>2</v>
      </c>
      <c r="C28" s="123"/>
      <c r="D28" s="124"/>
      <c r="E28" s="78">
        <v>23260</v>
      </c>
      <c r="F28" s="78">
        <v>23801</v>
      </c>
      <c r="G28" s="11">
        <f t="shared" si="2"/>
        <v>541</v>
      </c>
      <c r="H28" s="58">
        <f t="shared" si="3"/>
        <v>2.32588134135856E-2</v>
      </c>
      <c r="I28" s="80"/>
    </row>
    <row r="29" spans="2:10" s="64" customFormat="1" ht="18" thickBot="1">
      <c r="B29" s="59" t="s">
        <v>3</v>
      </c>
      <c r="C29" s="59"/>
      <c r="D29" s="60"/>
      <c r="E29" s="66">
        <v>1373463</v>
      </c>
      <c r="F29" s="66">
        <v>1391536</v>
      </c>
      <c r="G29" s="66">
        <f t="shared" si="2"/>
        <v>18073</v>
      </c>
      <c r="H29" s="63">
        <f t="shared" si="3"/>
        <v>1.3158709044218897E-2</v>
      </c>
      <c r="I29" s="80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9" ht="15.75" thickBot="1">
      <c r="B33" s="125" t="s">
        <v>16</v>
      </c>
      <c r="C33" s="125"/>
      <c r="D33" s="126"/>
      <c r="E33" s="67">
        <f>EDATE(B3,-1)</f>
        <v>43128</v>
      </c>
      <c r="F33" s="67">
        <f>F11</f>
        <v>43159</v>
      </c>
      <c r="G33" s="16" t="s">
        <v>9</v>
      </c>
      <c r="H33" s="16" t="s">
        <v>10</v>
      </c>
    </row>
    <row r="34" spans="2:9" ht="17.25">
      <c r="B34" s="115" t="s">
        <v>0</v>
      </c>
      <c r="C34" s="115"/>
      <c r="D34" s="116"/>
      <c r="E34" s="72">
        <v>106240</v>
      </c>
      <c r="F34" s="72">
        <v>105819</v>
      </c>
      <c r="G34" s="11">
        <f t="shared" ref="G34:G40" si="4">F34-E34</f>
        <v>-421</v>
      </c>
      <c r="H34" s="58">
        <f t="shared" ref="H34:H40" si="5">F34/E34-1</f>
        <v>-3.9627259036144613E-3</v>
      </c>
      <c r="I34" s="57"/>
    </row>
    <row r="35" spans="2:9" ht="17.25">
      <c r="B35" s="117" t="s">
        <v>1</v>
      </c>
      <c r="C35" s="117"/>
      <c r="D35" s="118"/>
      <c r="E35" s="72">
        <v>974</v>
      </c>
      <c r="F35" s="72">
        <v>1045</v>
      </c>
      <c r="G35" s="11">
        <f t="shared" si="4"/>
        <v>71</v>
      </c>
      <c r="H35" s="58">
        <f t="shared" si="5"/>
        <v>7.2895277207392306E-2</v>
      </c>
      <c r="I35" s="57"/>
    </row>
    <row r="36" spans="2:9" ht="17.25">
      <c r="B36" s="117" t="s">
        <v>40</v>
      </c>
      <c r="C36" s="117"/>
      <c r="D36" s="118"/>
      <c r="E36" s="72">
        <v>755</v>
      </c>
      <c r="F36" s="72">
        <v>798</v>
      </c>
      <c r="G36" s="11">
        <f t="shared" si="4"/>
        <v>43</v>
      </c>
      <c r="H36" s="58">
        <f t="shared" si="5"/>
        <v>5.695364238410594E-2</v>
      </c>
      <c r="I36" s="57"/>
    </row>
    <row r="37" spans="2:9" ht="17.25">
      <c r="B37" s="119" t="s">
        <v>41</v>
      </c>
      <c r="C37" s="119"/>
      <c r="D37" s="120"/>
      <c r="E37" s="72">
        <v>518</v>
      </c>
      <c r="F37" s="72">
        <v>554</v>
      </c>
      <c r="G37" s="11">
        <f t="shared" si="4"/>
        <v>36</v>
      </c>
      <c r="H37" s="58">
        <f t="shared" si="5"/>
        <v>6.9498069498069581E-2</v>
      </c>
      <c r="I37" s="57"/>
    </row>
    <row r="38" spans="2:9" ht="17.25">
      <c r="B38" s="121" t="s">
        <v>42</v>
      </c>
      <c r="C38" s="121"/>
      <c r="D38" s="122"/>
      <c r="E38" s="72">
        <v>237</v>
      </c>
      <c r="F38" s="72">
        <v>244</v>
      </c>
      <c r="G38" s="11">
        <f t="shared" si="4"/>
        <v>7</v>
      </c>
      <c r="H38" s="58">
        <f t="shared" si="5"/>
        <v>2.9535864978903037E-2</v>
      </c>
      <c r="I38" s="57"/>
    </row>
    <row r="39" spans="2:9" ht="18" customHeight="1" thickBot="1">
      <c r="B39" s="123" t="s">
        <v>2</v>
      </c>
      <c r="C39" s="123"/>
      <c r="D39" s="124"/>
      <c r="E39" s="72">
        <v>9352</v>
      </c>
      <c r="F39" s="72">
        <v>11368</v>
      </c>
      <c r="G39" s="11">
        <f t="shared" si="4"/>
        <v>2016</v>
      </c>
      <c r="H39" s="58">
        <f t="shared" si="5"/>
        <v>0.21556886227544902</v>
      </c>
      <c r="I39" s="57"/>
    </row>
    <row r="40" spans="2:9" s="64" customFormat="1" ht="18" thickBot="1">
      <c r="B40" s="59" t="s">
        <v>3</v>
      </c>
      <c r="C40" s="59"/>
      <c r="D40" s="60"/>
      <c r="E40" s="66">
        <v>117321</v>
      </c>
      <c r="F40" s="66">
        <v>119030</v>
      </c>
      <c r="G40" s="66">
        <f t="shared" si="4"/>
        <v>1709</v>
      </c>
      <c r="H40" s="63">
        <f t="shared" si="5"/>
        <v>1.4566872085986393E-2</v>
      </c>
      <c r="I40" s="57"/>
    </row>
    <row r="41" spans="2:9" ht="15">
      <c r="B41" s="6"/>
      <c r="C41" s="6"/>
      <c r="D41" s="6"/>
      <c r="E41" s="41"/>
      <c r="F41" s="41"/>
      <c r="G41" s="42"/>
      <c r="H41" s="43"/>
    </row>
    <row r="42" spans="2:9" ht="15">
      <c r="B42" s="10"/>
      <c r="C42" s="2"/>
      <c r="D42" s="2"/>
      <c r="E42" s="2"/>
      <c r="F42" s="2"/>
      <c r="G42" s="2"/>
    </row>
    <row r="43" spans="2:9" ht="17.25">
      <c r="B43" s="19"/>
      <c r="C43" s="19"/>
      <c r="D43" s="19"/>
      <c r="E43" s="19"/>
      <c r="F43" s="19"/>
      <c r="G43" s="19"/>
      <c r="H43" s="19"/>
    </row>
    <row r="44" spans="2:9" ht="17.25">
      <c r="B44" s="20" t="s">
        <v>15</v>
      </c>
      <c r="C44" s="19"/>
      <c r="D44" s="19"/>
      <c r="E44" s="19"/>
      <c r="F44" s="19"/>
      <c r="G44" s="19"/>
      <c r="H44" s="19"/>
    </row>
    <row r="45" spans="2:9" ht="18" thickBot="1">
      <c r="B45" s="22"/>
      <c r="C45" s="22"/>
      <c r="D45" s="22"/>
      <c r="E45" s="22"/>
      <c r="F45" s="22"/>
      <c r="G45" s="22"/>
      <c r="H45" s="22"/>
    </row>
    <row r="47" spans="2:9">
      <c r="F47" s="5"/>
    </row>
    <row r="48" spans="2:9" ht="18" thickBot="1">
      <c r="B48" s="12" t="s">
        <v>32</v>
      </c>
      <c r="C48" s="23"/>
      <c r="D48" s="23"/>
      <c r="E48" s="23"/>
      <c r="F48" s="23"/>
      <c r="G48" s="23"/>
      <c r="H48" s="127" t="s">
        <v>12</v>
      </c>
      <c r="I48" s="127"/>
    </row>
    <row r="49" spans="2:9" ht="15.75" thickBot="1">
      <c r="B49" s="125" t="s">
        <v>16</v>
      </c>
      <c r="C49" s="125"/>
      <c r="D49" s="126"/>
      <c r="E49" s="67">
        <v>41639</v>
      </c>
      <c r="F49" s="67">
        <f>EDATE(E49,12)</f>
        <v>42004</v>
      </c>
      <c r="G49" s="67">
        <f t="shared" ref="G49:I49" si="6">EDATE(F49,12)</f>
        <v>42369</v>
      </c>
      <c r="H49" s="67">
        <f t="shared" si="6"/>
        <v>42735</v>
      </c>
      <c r="I49" s="67">
        <f t="shared" si="6"/>
        <v>43100</v>
      </c>
    </row>
    <row r="50" spans="2:9" ht="17.25">
      <c r="B50" s="128" t="s">
        <v>0</v>
      </c>
      <c r="C50" s="128"/>
      <c r="D50" s="129"/>
      <c r="E50" s="74">
        <v>881844</v>
      </c>
      <c r="F50" s="74">
        <v>944559</v>
      </c>
      <c r="G50" s="74">
        <v>1006751</v>
      </c>
      <c r="H50" s="74">
        <v>1102966</v>
      </c>
      <c r="I50" s="74">
        <v>1310295.9999999998</v>
      </c>
    </row>
    <row r="51" spans="2:9" ht="17.25">
      <c r="B51" s="130" t="s">
        <v>1</v>
      </c>
      <c r="C51" s="130"/>
      <c r="D51" s="131"/>
      <c r="E51" s="75">
        <v>19539</v>
      </c>
      <c r="F51" s="75">
        <v>20178</v>
      </c>
      <c r="G51" s="75">
        <v>20753</v>
      </c>
      <c r="H51" s="75">
        <v>18622</v>
      </c>
      <c r="I51" s="75">
        <v>17766</v>
      </c>
    </row>
    <row r="52" spans="2:9" ht="17.25">
      <c r="B52" s="132" t="s">
        <v>40</v>
      </c>
      <c r="C52" s="132"/>
      <c r="D52" s="133"/>
      <c r="E52" s="77">
        <v>6957</v>
      </c>
      <c r="F52" s="77">
        <v>7486</v>
      </c>
      <c r="G52" s="77">
        <v>8729</v>
      </c>
      <c r="H52" s="77">
        <v>9215</v>
      </c>
      <c r="I52" s="77">
        <v>10211</v>
      </c>
    </row>
    <row r="53" spans="2:9" ht="18" thickBot="1">
      <c r="B53" s="134" t="s">
        <v>2</v>
      </c>
      <c r="C53" s="134"/>
      <c r="D53" s="135"/>
      <c r="E53" s="73">
        <v>5182</v>
      </c>
      <c r="F53" s="73">
        <v>5142</v>
      </c>
      <c r="G53" s="73">
        <v>3836</v>
      </c>
      <c r="H53" s="73">
        <v>10694</v>
      </c>
      <c r="I53" s="73">
        <v>22564.000000000004</v>
      </c>
    </row>
    <row r="54" spans="2:9" s="65" customFormat="1" ht="18" thickBot="1">
      <c r="B54" s="144" t="s">
        <v>3</v>
      </c>
      <c r="C54" s="144"/>
      <c r="D54" s="145"/>
      <c r="E54" s="76">
        <v>913522</v>
      </c>
      <c r="F54" s="76">
        <v>977365</v>
      </c>
      <c r="G54" s="76">
        <v>1040069</v>
      </c>
      <c r="H54" s="76">
        <v>1141497</v>
      </c>
      <c r="I54" s="76">
        <v>1360837</v>
      </c>
    </row>
    <row r="55" spans="2:9" ht="15">
      <c r="B55" s="6"/>
      <c r="C55" s="7"/>
      <c r="D55" s="8"/>
      <c r="E55" s="8"/>
      <c r="F55" s="8"/>
      <c r="G55" s="8"/>
      <c r="H55" s="8"/>
    </row>
    <row r="56" spans="2:9" ht="15">
      <c r="B56" s="6"/>
      <c r="C56" s="7"/>
      <c r="D56" s="8"/>
      <c r="E56" s="8"/>
      <c r="F56" s="8"/>
      <c r="G56" s="8"/>
      <c r="H56" s="8"/>
    </row>
    <row r="57" spans="2:9" ht="15">
      <c r="B57" s="6"/>
      <c r="C57" s="7"/>
      <c r="D57" s="8"/>
      <c r="E57" s="8"/>
      <c r="F57" s="8"/>
      <c r="G57" s="8"/>
      <c r="H57" s="8"/>
    </row>
    <row r="58" spans="2:9" ht="15">
      <c r="B58" s="6"/>
      <c r="C58" s="7"/>
      <c r="D58" s="8"/>
      <c r="E58" s="8"/>
      <c r="F58" s="8"/>
      <c r="G58" s="8"/>
      <c r="H58" s="8"/>
    </row>
    <row r="59" spans="2:9" ht="15">
      <c r="B59" s="6"/>
      <c r="C59" s="7"/>
      <c r="D59" s="8"/>
      <c r="E59" s="8"/>
      <c r="F59" s="8"/>
      <c r="G59" s="8"/>
      <c r="H59" s="8"/>
    </row>
    <row r="60" spans="2:9" ht="15">
      <c r="B60" s="6"/>
      <c r="C60" s="7"/>
      <c r="D60" s="8"/>
      <c r="E60" s="8"/>
      <c r="F60" s="8"/>
      <c r="G60" s="8"/>
      <c r="H60" s="8"/>
    </row>
    <row r="61" spans="2:9" ht="15">
      <c r="B61" s="6"/>
      <c r="C61" s="7"/>
      <c r="D61" s="8"/>
      <c r="E61" s="8"/>
      <c r="F61" s="8"/>
      <c r="G61" s="8"/>
      <c r="H61" s="8"/>
    </row>
    <row r="62" spans="2:9" ht="15">
      <c r="B62" s="6"/>
      <c r="C62" s="7"/>
      <c r="D62" s="8"/>
      <c r="E62" s="8"/>
      <c r="F62" s="8"/>
      <c r="G62" s="8"/>
      <c r="H62" s="8"/>
    </row>
    <row r="63" spans="2:9" ht="15">
      <c r="B63" s="6"/>
      <c r="C63" s="7"/>
      <c r="D63" s="8"/>
      <c r="E63" s="8"/>
      <c r="F63" s="8"/>
      <c r="G63" s="8"/>
      <c r="H63" s="8"/>
    </row>
    <row r="64" spans="2:9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33</v>
      </c>
      <c r="C82" s="23"/>
      <c r="D82" s="23"/>
      <c r="E82" s="23"/>
      <c r="F82" s="23"/>
      <c r="G82" s="23"/>
      <c r="H82" s="89" t="s">
        <v>11</v>
      </c>
      <c r="I82"/>
      <c r="J82"/>
      <c r="K82"/>
    </row>
    <row r="83" spans="2:11" ht="15.75" thickBot="1">
      <c r="B83" s="31" t="s">
        <v>16</v>
      </c>
      <c r="C83" s="67">
        <f>EDATE(D83,-1)</f>
        <v>43006</v>
      </c>
      <c r="D83" s="67">
        <f>EDATE(E83,-1)</f>
        <v>43036</v>
      </c>
      <c r="E83" s="67">
        <f>EDATE(F83,-1)</f>
        <v>43067</v>
      </c>
      <c r="F83" s="67">
        <f>EDATE(G83,-1)</f>
        <v>43097</v>
      </c>
      <c r="G83" s="67">
        <f>EDATE(H83,-1)</f>
        <v>43128</v>
      </c>
      <c r="H83" s="67">
        <f>EDATE(E11,1)</f>
        <v>43159</v>
      </c>
      <c r="I83"/>
      <c r="J83"/>
    </row>
    <row r="84" spans="2:11" ht="16.5" customHeight="1">
      <c r="B84" s="24" t="s">
        <v>0</v>
      </c>
      <c r="C84" s="74">
        <v>1253028</v>
      </c>
      <c r="D84" s="74">
        <v>1265256</v>
      </c>
      <c r="E84" s="74">
        <v>1284771.0000000002</v>
      </c>
      <c r="F84" s="74">
        <v>1310295.9999999998</v>
      </c>
      <c r="G84" s="74">
        <v>1322544</v>
      </c>
      <c r="H84" s="74">
        <v>1340140</v>
      </c>
    </row>
    <row r="85" spans="2:11" ht="16.5" customHeight="1">
      <c r="B85" s="25" t="s">
        <v>1</v>
      </c>
      <c r="C85" s="75">
        <v>18550</v>
      </c>
      <c r="D85" s="75">
        <v>17992</v>
      </c>
      <c r="E85" s="75">
        <v>17818</v>
      </c>
      <c r="F85" s="75">
        <v>17766</v>
      </c>
      <c r="G85" s="75">
        <v>17405</v>
      </c>
      <c r="H85" s="75">
        <v>17304</v>
      </c>
    </row>
    <row r="86" spans="2:11" ht="16.5" customHeight="1">
      <c r="B86" s="26" t="s">
        <v>40</v>
      </c>
      <c r="C86" s="77">
        <v>10474</v>
      </c>
      <c r="D86" s="77">
        <v>10117</v>
      </c>
      <c r="E86" s="77">
        <v>10090</v>
      </c>
      <c r="F86" s="77">
        <v>10211</v>
      </c>
      <c r="G86" s="77">
        <v>10254</v>
      </c>
      <c r="H86" s="77">
        <v>10291</v>
      </c>
    </row>
    <row r="87" spans="2:11" ht="16.5" customHeight="1" thickBot="1">
      <c r="B87" s="27" t="s">
        <v>2</v>
      </c>
      <c r="C87" s="73">
        <v>18940</v>
      </c>
      <c r="D87" s="73">
        <v>20071</v>
      </c>
      <c r="E87" s="73">
        <v>20882.999999999996</v>
      </c>
      <c r="F87" s="73">
        <v>22564.000000000004</v>
      </c>
      <c r="G87" s="73">
        <v>23260</v>
      </c>
      <c r="H87" s="73">
        <v>23801</v>
      </c>
    </row>
    <row r="88" spans="2:11" s="65" customFormat="1" ht="18" thickBot="1">
      <c r="B88" s="88" t="s">
        <v>3</v>
      </c>
      <c r="C88" s="76">
        <v>1300992</v>
      </c>
      <c r="D88" s="76">
        <v>1313436</v>
      </c>
      <c r="E88" s="76">
        <v>1333561.9999999998</v>
      </c>
      <c r="F88" s="76">
        <v>1360837</v>
      </c>
      <c r="G88" s="76">
        <v>1373463</v>
      </c>
      <c r="H88" s="76">
        <v>1391536</v>
      </c>
      <c r="I88" s="57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3">
        <f>B3</f>
        <v>43159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1"/>
      <c r="C127" s="68"/>
      <c r="D127" s="35"/>
      <c r="E127" s="35"/>
      <c r="F127" s="35"/>
      <c r="G127" s="35"/>
      <c r="H127" s="36" t="s">
        <v>12</v>
      </c>
    </row>
    <row r="128" spans="2:8" ht="30.75" customHeight="1" thickBot="1">
      <c r="B128" s="126" t="s">
        <v>22</v>
      </c>
      <c r="C128" s="146"/>
      <c r="D128" s="146"/>
      <c r="E128" s="146"/>
      <c r="F128" s="146"/>
      <c r="G128" s="147" t="s">
        <v>4</v>
      </c>
      <c r="H128" s="148"/>
    </row>
    <row r="129" spans="2:10" ht="18" customHeight="1" thickBot="1">
      <c r="B129" s="149" t="s">
        <v>20</v>
      </c>
      <c r="C129" s="150"/>
      <c r="D129" s="150"/>
      <c r="E129" s="150"/>
      <c r="F129" s="150"/>
      <c r="G129" s="151">
        <v>317</v>
      </c>
      <c r="H129" s="152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5">
        <f>C6</f>
        <v>43159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1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2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53" t="s">
        <v>17</v>
      </c>
      <c r="C138" s="153"/>
      <c r="D138" s="153"/>
      <c r="E138" s="153"/>
      <c r="F138" s="154"/>
      <c r="G138" s="155" t="s">
        <v>5</v>
      </c>
      <c r="H138" s="156"/>
      <c r="I138"/>
    </row>
    <row r="139" spans="2:10" ht="17.25" customHeight="1">
      <c r="B139" s="136" t="s">
        <v>28</v>
      </c>
      <c r="C139" s="136" t="s">
        <v>28</v>
      </c>
      <c r="D139" s="136" t="s">
        <v>28</v>
      </c>
      <c r="E139" s="136" t="s">
        <v>28</v>
      </c>
      <c r="F139" s="137" t="s">
        <v>28</v>
      </c>
      <c r="G139" s="138">
        <v>282135</v>
      </c>
      <c r="H139" s="139">
        <v>282135</v>
      </c>
      <c r="I139" s="46"/>
      <c r="J139" s="49"/>
    </row>
    <row r="140" spans="2:10" ht="13.5" customHeight="1">
      <c r="B140" s="140" t="s">
        <v>49</v>
      </c>
      <c r="C140" s="140" t="s">
        <v>49</v>
      </c>
      <c r="D140" s="140" t="s">
        <v>49</v>
      </c>
      <c r="E140" s="140" t="s">
        <v>49</v>
      </c>
      <c r="F140" s="141" t="s">
        <v>49</v>
      </c>
      <c r="G140" s="142">
        <v>275981</v>
      </c>
      <c r="H140" s="143">
        <v>275981</v>
      </c>
      <c r="I140" s="46"/>
      <c r="J140" s="49"/>
    </row>
    <row r="141" spans="2:10" ht="17.25" customHeight="1">
      <c r="B141" s="140" t="s">
        <v>27</v>
      </c>
      <c r="C141" s="140" t="s">
        <v>27</v>
      </c>
      <c r="D141" s="140" t="s">
        <v>27</v>
      </c>
      <c r="E141" s="140" t="s">
        <v>27</v>
      </c>
      <c r="F141" s="141" t="s">
        <v>27</v>
      </c>
      <c r="G141" s="142">
        <v>268569</v>
      </c>
      <c r="H141" s="143">
        <v>268569</v>
      </c>
      <c r="I141" s="46"/>
      <c r="J141" s="49"/>
    </row>
    <row r="142" spans="2:10" ht="17.25" customHeight="1">
      <c r="B142" s="140" t="s">
        <v>35</v>
      </c>
      <c r="C142" s="140" t="s">
        <v>35</v>
      </c>
      <c r="D142" s="140" t="s">
        <v>35</v>
      </c>
      <c r="E142" s="140" t="s">
        <v>35</v>
      </c>
      <c r="F142" s="141" t="s">
        <v>35</v>
      </c>
      <c r="G142" s="142">
        <v>186537</v>
      </c>
      <c r="H142" s="143">
        <v>186537</v>
      </c>
      <c r="I142" s="46"/>
      <c r="J142" s="49"/>
    </row>
    <row r="143" spans="2:10" ht="17.25" customHeight="1">
      <c r="B143" s="140" t="s">
        <v>50</v>
      </c>
      <c r="C143" s="140" t="s">
        <v>50</v>
      </c>
      <c r="D143" s="140" t="s">
        <v>50</v>
      </c>
      <c r="E143" s="140" t="s">
        <v>50</v>
      </c>
      <c r="F143" s="141" t="s">
        <v>50</v>
      </c>
      <c r="G143" s="142">
        <v>122975</v>
      </c>
      <c r="H143" s="143">
        <v>122975</v>
      </c>
      <c r="I143" s="46"/>
      <c r="J143" s="49"/>
    </row>
    <row r="144" spans="2:10" ht="13.5" customHeight="1">
      <c r="B144" s="140" t="s">
        <v>36</v>
      </c>
      <c r="C144" s="140" t="s">
        <v>36</v>
      </c>
      <c r="D144" s="140" t="s">
        <v>36</v>
      </c>
      <c r="E144" s="140" t="s">
        <v>36</v>
      </c>
      <c r="F144" s="141" t="s">
        <v>36</v>
      </c>
      <c r="G144" s="142">
        <v>64480</v>
      </c>
      <c r="H144" s="143">
        <v>64480</v>
      </c>
      <c r="I144" s="50"/>
      <c r="J144" s="49"/>
    </row>
    <row r="145" spans="2:13" ht="17.25" customHeight="1">
      <c r="B145" s="140" t="s">
        <v>29</v>
      </c>
      <c r="C145" s="140" t="s">
        <v>29</v>
      </c>
      <c r="D145" s="140" t="s">
        <v>29</v>
      </c>
      <c r="E145" s="140" t="s">
        <v>29</v>
      </c>
      <c r="F145" s="141" t="s">
        <v>29</v>
      </c>
      <c r="G145" s="142">
        <v>53391</v>
      </c>
      <c r="H145" s="143">
        <v>53391</v>
      </c>
      <c r="I145" s="46"/>
      <c r="J145" s="49"/>
    </row>
    <row r="146" spans="2:13" ht="17.25" customHeight="1">
      <c r="B146" s="140" t="s">
        <v>39</v>
      </c>
      <c r="C146" s="140" t="s">
        <v>39</v>
      </c>
      <c r="D146" s="140" t="s">
        <v>39</v>
      </c>
      <c r="E146" s="140" t="s">
        <v>39</v>
      </c>
      <c r="F146" s="141" t="s">
        <v>39</v>
      </c>
      <c r="G146" s="142">
        <v>34803</v>
      </c>
      <c r="H146" s="143">
        <v>34803</v>
      </c>
      <c r="I146" s="46"/>
      <c r="J146" s="49"/>
    </row>
    <row r="147" spans="2:13" ht="17.25" customHeight="1">
      <c r="B147" s="140" t="s">
        <v>47</v>
      </c>
      <c r="C147" s="140" t="s">
        <v>47</v>
      </c>
      <c r="D147" s="140" t="s">
        <v>47</v>
      </c>
      <c r="E147" s="140" t="s">
        <v>47</v>
      </c>
      <c r="F147" s="141" t="s">
        <v>47</v>
      </c>
      <c r="G147" s="142">
        <v>23182</v>
      </c>
      <c r="H147" s="143">
        <v>23182</v>
      </c>
      <c r="I147" s="46"/>
      <c r="J147" s="49"/>
      <c r="L147"/>
    </row>
    <row r="148" spans="2:13" ht="18" customHeight="1" thickBot="1">
      <c r="B148" s="157" t="s">
        <v>37</v>
      </c>
      <c r="C148" s="157" t="s">
        <v>37</v>
      </c>
      <c r="D148" s="157" t="s">
        <v>37</v>
      </c>
      <c r="E148" s="157" t="s">
        <v>37</v>
      </c>
      <c r="F148" s="149" t="s">
        <v>37</v>
      </c>
      <c r="G148" s="158">
        <v>21858</v>
      </c>
      <c r="H148" s="159">
        <v>21858</v>
      </c>
      <c r="I148" s="46"/>
      <c r="J148" s="49"/>
      <c r="L148"/>
    </row>
    <row r="149" spans="2:13" ht="17.25">
      <c r="G149" s="40"/>
      <c r="H149" s="40"/>
      <c r="I149" s="51"/>
      <c r="J149" s="51"/>
    </row>
    <row r="150" spans="2:13" ht="17.25">
      <c r="B150" s="39"/>
      <c r="C150" s="39"/>
      <c r="D150" s="39"/>
      <c r="E150" s="39"/>
      <c r="F150" s="39"/>
      <c r="G150" s="40"/>
      <c r="H150" s="40"/>
      <c r="I150" s="51"/>
      <c r="J150" s="51"/>
    </row>
    <row r="151" spans="2:13" ht="17.25">
      <c r="B151" s="81" t="s">
        <v>6</v>
      </c>
      <c r="C151" s="37"/>
      <c r="D151" s="37"/>
      <c r="E151" s="37"/>
      <c r="F151" s="37"/>
      <c r="G151" s="37"/>
      <c r="H151" s="38" t="s">
        <v>11</v>
      </c>
      <c r="I151" s="51"/>
      <c r="J151" s="51"/>
    </row>
    <row r="152" spans="2:13" ht="18" thickBot="1">
      <c r="B152" s="82" t="s">
        <v>25</v>
      </c>
      <c r="C152" s="37"/>
      <c r="D152" s="37"/>
      <c r="E152" s="37"/>
      <c r="F152" s="37"/>
      <c r="G152" s="37"/>
      <c r="H152" s="38"/>
      <c r="I152" s="51"/>
      <c r="J152" s="51"/>
    </row>
    <row r="153" spans="2:13" ht="15.75" thickBot="1">
      <c r="B153" s="125" t="s">
        <v>17</v>
      </c>
      <c r="C153" s="125"/>
      <c r="D153" s="125"/>
      <c r="E153" s="125"/>
      <c r="F153" s="126"/>
      <c r="G153" s="156" t="s">
        <v>5</v>
      </c>
      <c r="H153" s="156"/>
      <c r="I153" s="51"/>
      <c r="J153" s="51"/>
      <c r="K153"/>
      <c r="L153"/>
      <c r="M153"/>
    </row>
    <row r="154" spans="2:13" ht="17.25" customHeight="1">
      <c r="B154" s="136" t="s">
        <v>35</v>
      </c>
      <c r="C154" s="136" t="s">
        <v>35</v>
      </c>
      <c r="D154" s="136" t="s">
        <v>35</v>
      </c>
      <c r="E154" s="136" t="s">
        <v>35</v>
      </c>
      <c r="F154" s="137" t="s">
        <v>35</v>
      </c>
      <c r="G154" s="138">
        <v>20263</v>
      </c>
      <c r="H154" s="139">
        <v>20263</v>
      </c>
      <c r="I154" s="52"/>
      <c r="J154" s="49"/>
      <c r="K154" s="48"/>
      <c r="L154"/>
      <c r="M154"/>
    </row>
    <row r="155" spans="2:13" ht="17.25" customHeight="1">
      <c r="B155" s="140" t="s">
        <v>28</v>
      </c>
      <c r="C155" s="140" t="s">
        <v>28</v>
      </c>
      <c r="D155" s="140" t="s">
        <v>28</v>
      </c>
      <c r="E155" s="140" t="s">
        <v>28</v>
      </c>
      <c r="F155" s="141" t="s">
        <v>28</v>
      </c>
      <c r="G155" s="142">
        <v>18325</v>
      </c>
      <c r="H155" s="143">
        <v>18325</v>
      </c>
      <c r="I155" s="52"/>
      <c r="J155" s="49"/>
      <c r="K155" s="48"/>
      <c r="L155"/>
      <c r="M155"/>
    </row>
    <row r="156" spans="2:13" ht="17.25" customHeight="1">
      <c r="B156" s="140" t="s">
        <v>27</v>
      </c>
      <c r="C156" s="140" t="s">
        <v>27</v>
      </c>
      <c r="D156" s="140" t="s">
        <v>27</v>
      </c>
      <c r="E156" s="140" t="s">
        <v>27</v>
      </c>
      <c r="F156" s="141" t="s">
        <v>27</v>
      </c>
      <c r="G156" s="142">
        <v>17641</v>
      </c>
      <c r="H156" s="143">
        <v>17641</v>
      </c>
      <c r="I156" s="52"/>
      <c r="J156" s="49"/>
      <c r="K156" s="48"/>
      <c r="L156"/>
      <c r="M156"/>
    </row>
    <row r="157" spans="2:13" ht="17.25" customHeight="1">
      <c r="B157" s="140" t="s">
        <v>49</v>
      </c>
      <c r="C157" s="140" t="s">
        <v>49</v>
      </c>
      <c r="D157" s="140" t="s">
        <v>49</v>
      </c>
      <c r="E157" s="140" t="s">
        <v>49</v>
      </c>
      <c r="F157" s="141" t="s">
        <v>49</v>
      </c>
      <c r="G157" s="142">
        <v>14736</v>
      </c>
      <c r="H157" s="143">
        <v>14736</v>
      </c>
      <c r="I157" s="52"/>
      <c r="J157" s="49"/>
      <c r="K157" s="48"/>
      <c r="L157"/>
      <c r="M157"/>
    </row>
    <row r="158" spans="2:13" ht="17.25" customHeight="1">
      <c r="B158" s="140" t="s">
        <v>50</v>
      </c>
      <c r="C158" s="140" t="s">
        <v>50</v>
      </c>
      <c r="D158" s="140" t="s">
        <v>50</v>
      </c>
      <c r="E158" s="140" t="s">
        <v>50</v>
      </c>
      <c r="F158" s="141" t="s">
        <v>50</v>
      </c>
      <c r="G158" s="142">
        <v>14542</v>
      </c>
      <c r="H158" s="143">
        <v>14542</v>
      </c>
      <c r="I158" s="52"/>
      <c r="J158" s="49"/>
      <c r="K158" s="48"/>
      <c r="L158"/>
      <c r="M158"/>
    </row>
    <row r="159" spans="2:13" ht="17.25" customHeight="1">
      <c r="B159" s="140" t="s">
        <v>45</v>
      </c>
      <c r="C159" s="140" t="s">
        <v>45</v>
      </c>
      <c r="D159" s="140" t="s">
        <v>45</v>
      </c>
      <c r="E159" s="140" t="s">
        <v>45</v>
      </c>
      <c r="F159" s="141" t="s">
        <v>45</v>
      </c>
      <c r="G159" s="142">
        <v>10795</v>
      </c>
      <c r="H159" s="143">
        <v>10795</v>
      </c>
      <c r="I159" s="53"/>
      <c r="J159" s="49"/>
      <c r="K159" s="48"/>
      <c r="L159"/>
      <c r="M159"/>
    </row>
    <row r="160" spans="2:13" ht="17.25" customHeight="1">
      <c r="B160" s="140" t="s">
        <v>36</v>
      </c>
      <c r="C160" s="140" t="s">
        <v>36</v>
      </c>
      <c r="D160" s="140" t="s">
        <v>36</v>
      </c>
      <c r="E160" s="140" t="s">
        <v>36</v>
      </c>
      <c r="F160" s="141" t="s">
        <v>36</v>
      </c>
      <c r="G160" s="142">
        <v>5524</v>
      </c>
      <c r="H160" s="143">
        <v>5524</v>
      </c>
      <c r="I160" s="52"/>
      <c r="J160" s="49"/>
      <c r="K160" s="48"/>
      <c r="L160"/>
      <c r="M160"/>
    </row>
    <row r="161" spans="2:13" ht="17.25" customHeight="1">
      <c r="B161" s="140" t="s">
        <v>38</v>
      </c>
      <c r="C161" s="140" t="s">
        <v>38</v>
      </c>
      <c r="D161" s="140" t="s">
        <v>38</v>
      </c>
      <c r="E161" s="140" t="s">
        <v>38</v>
      </c>
      <c r="F161" s="141" t="s">
        <v>38</v>
      </c>
      <c r="G161" s="142">
        <v>3191</v>
      </c>
      <c r="H161" s="143">
        <v>3191</v>
      </c>
      <c r="I161" s="52"/>
      <c r="J161" s="49"/>
      <c r="K161" s="48"/>
      <c r="L161"/>
      <c r="M161"/>
    </row>
    <row r="162" spans="2:13" ht="17.25" customHeight="1">
      <c r="B162" s="140" t="s">
        <v>29</v>
      </c>
      <c r="C162" s="140" t="s">
        <v>29</v>
      </c>
      <c r="D162" s="140" t="s">
        <v>29</v>
      </c>
      <c r="E162" s="140" t="s">
        <v>29</v>
      </c>
      <c r="F162" s="141" t="s">
        <v>29</v>
      </c>
      <c r="G162" s="142">
        <v>2847</v>
      </c>
      <c r="H162" s="143">
        <v>2847</v>
      </c>
      <c r="I162" s="52"/>
      <c r="J162" s="49"/>
      <c r="K162" s="48"/>
      <c r="L162"/>
      <c r="M162"/>
    </row>
    <row r="163" spans="2:13" ht="18" customHeight="1" thickBot="1">
      <c r="B163" s="157" t="s">
        <v>37</v>
      </c>
      <c r="C163" s="157" t="s">
        <v>37</v>
      </c>
      <c r="D163" s="157" t="s">
        <v>37</v>
      </c>
      <c r="E163" s="157" t="s">
        <v>37</v>
      </c>
      <c r="F163" s="149" t="s">
        <v>37</v>
      </c>
      <c r="G163" s="158">
        <v>2812</v>
      </c>
      <c r="H163" s="159">
        <v>2812</v>
      </c>
      <c r="I163" s="52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4"/>
      <c r="H164" s="84"/>
      <c r="I164" s="51"/>
      <c r="J164" s="51"/>
      <c r="L164"/>
      <c r="M164"/>
    </row>
    <row r="165" spans="2:13" ht="17.25">
      <c r="G165" s="40"/>
      <c r="H165" s="40"/>
      <c r="I165" s="2"/>
      <c r="J165" s="2"/>
    </row>
    <row r="166" spans="2:13" ht="17.25">
      <c r="B166" s="81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1"/>
      <c r="K166"/>
    </row>
    <row r="167" spans="2:13" ht="18" thickBot="1">
      <c r="B167" s="82" t="s">
        <v>26</v>
      </c>
      <c r="C167" s="37"/>
      <c r="D167" s="37"/>
      <c r="E167" s="37"/>
      <c r="F167" s="37"/>
      <c r="G167" s="37"/>
      <c r="H167" s="38"/>
      <c r="I167" s="2"/>
      <c r="J167" s="51"/>
      <c r="K167"/>
    </row>
    <row r="168" spans="2:13" ht="15" customHeight="1" thickBot="1">
      <c r="B168" s="153" t="s">
        <v>17</v>
      </c>
      <c r="C168" s="153"/>
      <c r="D168" s="153"/>
      <c r="E168" s="153"/>
      <c r="F168" s="154"/>
      <c r="G168" s="155" t="s">
        <v>8</v>
      </c>
      <c r="H168" s="156"/>
      <c r="I168" s="2"/>
      <c r="J168" s="2"/>
    </row>
    <row r="169" spans="2:13" ht="17.25" customHeight="1">
      <c r="B169" s="136" t="s">
        <v>43</v>
      </c>
      <c r="C169" s="136" t="s">
        <v>43</v>
      </c>
      <c r="D169" s="136" t="s">
        <v>43</v>
      </c>
      <c r="E169" s="136" t="s">
        <v>43</v>
      </c>
      <c r="F169" s="137" t="s">
        <v>43</v>
      </c>
      <c r="G169" s="138">
        <v>2686205728645.6602</v>
      </c>
      <c r="H169" s="139">
        <v>2686205728645.6602</v>
      </c>
      <c r="I169" s="54"/>
      <c r="J169" s="55"/>
    </row>
    <row r="170" spans="2:13" ht="17.25" customHeight="1">
      <c r="B170" s="140" t="s">
        <v>50</v>
      </c>
      <c r="C170" s="140" t="s">
        <v>50</v>
      </c>
      <c r="D170" s="140" t="s">
        <v>50</v>
      </c>
      <c r="E170" s="140" t="s">
        <v>50</v>
      </c>
      <c r="F170" s="141" t="s">
        <v>50</v>
      </c>
      <c r="G170" s="142">
        <v>1982466418864.3999</v>
      </c>
      <c r="H170" s="143">
        <v>1982466418864.3999</v>
      </c>
      <c r="I170" s="54"/>
      <c r="J170" s="55"/>
    </row>
    <row r="171" spans="2:13" ht="17.25" customHeight="1">
      <c r="B171" s="140" t="s">
        <v>28</v>
      </c>
      <c r="C171" s="140" t="s">
        <v>28</v>
      </c>
      <c r="D171" s="140" t="s">
        <v>28</v>
      </c>
      <c r="E171" s="140" t="s">
        <v>28</v>
      </c>
      <c r="F171" s="141" t="s">
        <v>28</v>
      </c>
      <c r="G171" s="142">
        <v>1431888891018.1001</v>
      </c>
      <c r="H171" s="143">
        <v>1431888891018.1001</v>
      </c>
      <c r="I171" s="54"/>
      <c r="J171" s="55"/>
    </row>
    <row r="172" spans="2:13" ht="17.25" customHeight="1">
      <c r="B172" s="140" t="s">
        <v>34</v>
      </c>
      <c r="C172" s="140" t="s">
        <v>34</v>
      </c>
      <c r="D172" s="140" t="s">
        <v>34</v>
      </c>
      <c r="E172" s="140" t="s">
        <v>34</v>
      </c>
      <c r="F172" s="141" t="s">
        <v>34</v>
      </c>
      <c r="G172" s="142">
        <v>1073102119567.11</v>
      </c>
      <c r="H172" s="143">
        <v>1073102119567.11</v>
      </c>
      <c r="I172" s="54"/>
      <c r="J172" s="55"/>
    </row>
    <row r="173" spans="2:13" ht="17.25" customHeight="1">
      <c r="B173" s="140" t="s">
        <v>46</v>
      </c>
      <c r="C173" s="140" t="s">
        <v>46</v>
      </c>
      <c r="D173" s="140" t="s">
        <v>46</v>
      </c>
      <c r="E173" s="140" t="s">
        <v>46</v>
      </c>
      <c r="F173" s="141" t="s">
        <v>46</v>
      </c>
      <c r="G173" s="142">
        <v>914078665077.40002</v>
      </c>
      <c r="H173" s="143">
        <v>914078665077.40002</v>
      </c>
      <c r="I173" s="56"/>
      <c r="J173" s="49"/>
    </row>
    <row r="174" spans="2:13" ht="17.25" customHeight="1">
      <c r="B174" s="140" t="s">
        <v>27</v>
      </c>
      <c r="C174" s="140" t="s">
        <v>27</v>
      </c>
      <c r="D174" s="140" t="s">
        <v>27</v>
      </c>
      <c r="E174" s="140" t="s">
        <v>27</v>
      </c>
      <c r="F174" s="141" t="s">
        <v>27</v>
      </c>
      <c r="G174" s="142">
        <v>610761262347.18005</v>
      </c>
      <c r="H174" s="143">
        <v>610761262347.18005</v>
      </c>
      <c r="I174" s="54"/>
      <c r="J174" s="55"/>
    </row>
    <row r="175" spans="2:13" ht="17.25" customHeight="1">
      <c r="B175" s="140" t="s">
        <v>35</v>
      </c>
      <c r="C175" s="140" t="s">
        <v>35</v>
      </c>
      <c r="D175" s="140" t="s">
        <v>35</v>
      </c>
      <c r="E175" s="140" t="s">
        <v>35</v>
      </c>
      <c r="F175" s="141" t="s">
        <v>35</v>
      </c>
      <c r="G175" s="142">
        <v>531941755134.15002</v>
      </c>
      <c r="H175" s="143">
        <v>531941755134.15002</v>
      </c>
      <c r="I175" s="54"/>
      <c r="J175" s="55"/>
    </row>
    <row r="176" spans="2:13" ht="17.25" customHeight="1">
      <c r="B176" s="140" t="s">
        <v>39</v>
      </c>
      <c r="C176" s="140" t="s">
        <v>39</v>
      </c>
      <c r="D176" s="140" t="s">
        <v>39</v>
      </c>
      <c r="E176" s="140" t="s">
        <v>39</v>
      </c>
      <c r="F176" s="141" t="s">
        <v>39</v>
      </c>
      <c r="G176" s="142">
        <v>462783405856.78998</v>
      </c>
      <c r="H176" s="143">
        <v>462783405856.78998</v>
      </c>
      <c r="I176" s="54"/>
      <c r="J176" s="55"/>
    </row>
    <row r="177" spans="2:10" ht="17.25" customHeight="1">
      <c r="B177" s="140" t="s">
        <v>52</v>
      </c>
      <c r="C177" s="140" t="s">
        <v>52</v>
      </c>
      <c r="D177" s="140" t="s">
        <v>52</v>
      </c>
      <c r="E177" s="140" t="s">
        <v>52</v>
      </c>
      <c r="F177" s="141" t="s">
        <v>52</v>
      </c>
      <c r="G177" s="142">
        <v>422647392163.79999</v>
      </c>
      <c r="H177" s="143">
        <v>422647392163.79999</v>
      </c>
      <c r="I177" s="54"/>
      <c r="J177" s="55"/>
    </row>
    <row r="178" spans="2:10" ht="18" customHeight="1" thickBot="1">
      <c r="B178" s="157" t="s">
        <v>53</v>
      </c>
      <c r="C178" s="157" t="s">
        <v>53</v>
      </c>
      <c r="D178" s="157" t="s">
        <v>53</v>
      </c>
      <c r="E178" s="157" t="s">
        <v>53</v>
      </c>
      <c r="F178" s="149" t="s">
        <v>53</v>
      </c>
      <c r="G178" s="158">
        <v>401171739736.42999</v>
      </c>
      <c r="H178" s="159">
        <v>401171739736.42999</v>
      </c>
      <c r="I178" s="54"/>
      <c r="J178" s="55"/>
    </row>
    <row r="179" spans="2:10" ht="17.25">
      <c r="G179" s="40"/>
      <c r="H179" s="40"/>
      <c r="J179" s="47"/>
    </row>
    <row r="180" spans="2:10">
      <c r="B180" s="57"/>
      <c r="J180" s="47"/>
    </row>
  </sheetData>
  <dataConsolidate link="1"/>
  <mergeCells count="101"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H48:I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B2:H2"/>
    <mergeCell ref="B3:H3"/>
    <mergeCell ref="I3:N3"/>
    <mergeCell ref="B11:D11"/>
    <mergeCell ref="B12:D12"/>
    <mergeCell ref="B13:D13"/>
    <mergeCell ref="B24:D24"/>
    <mergeCell ref="B25:D25"/>
    <mergeCell ref="B26:D26"/>
  </mergeCells>
  <pageMargins left="0.70866141732283472" right="0.70866141732283472" top="0.15748031496062992" bottom="0.15748031496062992" header="0.31496062992125984" footer="0.11811023622047245"/>
  <pageSetup paperSize="9" scale="47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  <legacyDrawing r:id="rId3"/>
  <oleObjects>
    <mc:AlternateContent xmlns:mc="http://schemas.openxmlformats.org/markup-compatibility/2006">
      <mc:Choice Requires="x14">
        <oleObject link="[1]!'!Январь2012!R1C2:R10C9'" oleUpdate="OLEUPDATE_ALWAYS" shapeId="173057">
          <objectPr defaultSize="0" autoPict="0" dde="1">
            <anchor moveWithCells="1">
              <from>
                <xdr:col>0</xdr:col>
                <xdr:colOff>123825</xdr:colOff>
                <xdr:row>72</xdr:row>
                <xdr:rowOff>123825</xdr:rowOff>
              </from>
              <to>
                <xdr:col>1</xdr:col>
                <xdr:colOff>257175</xdr:colOff>
                <xdr:row>74</xdr:row>
                <xdr:rowOff>0</xdr:rowOff>
              </to>
            </anchor>
          </objectPr>
        </oleObject>
      </mc:Choice>
      <mc:Fallback>
        <oleObject link="[1]!'!Январь2012!R1C2:R10C9'" oleUpdate="OLEUPDATE_ALWAYS" shapeId="173057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31">
    <pageSetUpPr fitToPage="1"/>
  </sheetPr>
  <dimension ref="B2:N180"/>
  <sheetViews>
    <sheetView workbookViewId="0"/>
  </sheetViews>
  <sheetFormatPr defaultRowHeight="13.5"/>
  <cols>
    <col min="1" max="1" width="3.42578125" style="69" customWidth="1"/>
    <col min="2" max="2" width="46.7109375" style="69" customWidth="1"/>
    <col min="3" max="4" width="18.42578125" style="69" customWidth="1"/>
    <col min="5" max="9" width="25.5703125" style="69" customWidth="1"/>
    <col min="10" max="10" width="10.5703125" style="69" customWidth="1"/>
    <col min="11" max="11" width="14.85546875" style="69" bestFit="1" customWidth="1"/>
    <col min="12" max="12" width="9.140625" style="69"/>
    <col min="13" max="13" width="23.42578125" style="69" customWidth="1"/>
    <col min="14" max="16384" width="9.140625" style="69"/>
  </cols>
  <sheetData>
    <row r="2" spans="2:14" s="1" customFormat="1" ht="20.25">
      <c r="B2" s="111" t="s">
        <v>48</v>
      </c>
      <c r="C2" s="111"/>
      <c r="D2" s="111"/>
      <c r="E2" s="111"/>
      <c r="F2" s="111"/>
      <c r="G2" s="111"/>
      <c r="H2" s="111"/>
    </row>
    <row r="3" spans="2:14" s="1" customFormat="1" ht="21" thickBot="1">
      <c r="B3" s="112">
        <v>43190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2">
        <f>B3</f>
        <v>43190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30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13" t="s">
        <v>16</v>
      </c>
      <c r="C11" s="113"/>
      <c r="D11" s="114"/>
      <c r="E11" s="67">
        <f>EDATE(B3,-1)</f>
        <v>43159</v>
      </c>
      <c r="F11" s="67">
        <f>B3</f>
        <v>43190</v>
      </c>
      <c r="G11" s="44" t="s">
        <v>9</v>
      </c>
      <c r="H11" s="44" t="s">
        <v>10</v>
      </c>
      <c r="J11" s="71"/>
    </row>
    <row r="12" spans="2:14" s="70" customFormat="1" ht="17.25">
      <c r="B12" s="115" t="s">
        <v>0</v>
      </c>
      <c r="C12" s="115"/>
      <c r="D12" s="116"/>
      <c r="E12" s="78">
        <v>1900633</v>
      </c>
      <c r="F12" s="78">
        <v>2033008</v>
      </c>
      <c r="G12" s="11">
        <f>F12-E12</f>
        <v>132375</v>
      </c>
      <c r="H12" s="58">
        <f t="shared" ref="H12:H18" si="0">F12/E12-1</f>
        <v>6.9647848900866283E-2</v>
      </c>
      <c r="I12" s="79"/>
      <c r="J12" s="80"/>
    </row>
    <row r="13" spans="2:14" s="70" customFormat="1" ht="17.25">
      <c r="B13" s="117" t="s">
        <v>1</v>
      </c>
      <c r="C13" s="117"/>
      <c r="D13" s="118"/>
      <c r="E13" s="78">
        <v>27101</v>
      </c>
      <c r="F13" s="78">
        <v>26901</v>
      </c>
      <c r="G13" s="11">
        <f t="shared" ref="G13:G18" si="1">F13-E13</f>
        <v>-200</v>
      </c>
      <c r="H13" s="58">
        <f t="shared" si="0"/>
        <v>-7.3798014833400538E-3</v>
      </c>
      <c r="I13" s="79"/>
      <c r="J13" s="80"/>
    </row>
    <row r="14" spans="2:14" s="70" customFormat="1" ht="17.25">
      <c r="B14" s="117" t="s">
        <v>40</v>
      </c>
      <c r="C14" s="117"/>
      <c r="D14" s="118"/>
      <c r="E14" s="78">
        <v>14742</v>
      </c>
      <c r="F14" s="78">
        <v>15473</v>
      </c>
      <c r="G14" s="11">
        <f t="shared" si="1"/>
        <v>731</v>
      </c>
      <c r="H14" s="58">
        <f t="shared" si="0"/>
        <v>4.9586216252882842E-2</v>
      </c>
      <c r="I14" s="79"/>
      <c r="J14" s="80"/>
    </row>
    <row r="15" spans="2:14" s="70" customFormat="1" ht="17.25">
      <c r="B15" s="119" t="s">
        <v>41</v>
      </c>
      <c r="C15" s="119"/>
      <c r="D15" s="120"/>
      <c r="E15" s="78">
        <v>8220</v>
      </c>
      <c r="F15" s="78">
        <v>8836</v>
      </c>
      <c r="G15" s="11">
        <f t="shared" si="1"/>
        <v>616</v>
      </c>
      <c r="H15" s="58">
        <f t="shared" si="0"/>
        <v>7.4939172749391769E-2</v>
      </c>
      <c r="I15" s="79"/>
      <c r="J15" s="80"/>
    </row>
    <row r="16" spans="2:14" s="70" customFormat="1" ht="17.25">
      <c r="B16" s="121" t="s">
        <v>42</v>
      </c>
      <c r="C16" s="121"/>
      <c r="D16" s="122"/>
      <c r="E16" s="78">
        <v>6522</v>
      </c>
      <c r="F16" s="78">
        <v>6637</v>
      </c>
      <c r="G16" s="11">
        <f t="shared" si="1"/>
        <v>115</v>
      </c>
      <c r="H16" s="58">
        <f t="shared" si="0"/>
        <v>1.7632628028212194E-2</v>
      </c>
      <c r="I16" s="79"/>
      <c r="J16" s="80"/>
    </row>
    <row r="17" spans="2:10" s="70" customFormat="1" ht="18" customHeight="1" thickBot="1">
      <c r="B17" s="123" t="s">
        <v>2</v>
      </c>
      <c r="C17" s="123"/>
      <c r="D17" s="124"/>
      <c r="E17" s="78">
        <v>35457</v>
      </c>
      <c r="F17" s="78">
        <v>34711</v>
      </c>
      <c r="G17" s="11">
        <f t="shared" si="1"/>
        <v>-746</v>
      </c>
      <c r="H17" s="58">
        <f t="shared" si="0"/>
        <v>-2.103956905547566E-2</v>
      </c>
      <c r="I17" s="79"/>
      <c r="J17" s="80"/>
    </row>
    <row r="18" spans="2:10" s="64" customFormat="1" ht="18" thickBot="1">
      <c r="B18" s="59" t="s">
        <v>3</v>
      </c>
      <c r="C18" s="59"/>
      <c r="D18" s="60"/>
      <c r="E18" s="66">
        <v>1977933</v>
      </c>
      <c r="F18" s="66">
        <v>2110093</v>
      </c>
      <c r="G18" s="66">
        <f t="shared" si="1"/>
        <v>132160</v>
      </c>
      <c r="H18" s="63">
        <f t="shared" si="0"/>
        <v>6.6817227883856578E-2</v>
      </c>
      <c r="I18" s="79"/>
      <c r="J18" s="80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31</v>
      </c>
      <c r="C21" s="14"/>
      <c r="D21" s="14"/>
      <c r="E21" s="14"/>
      <c r="F21" s="14"/>
      <c r="G21" s="14"/>
      <c r="H21" s="15" t="s">
        <v>11</v>
      </c>
    </row>
    <row r="22" spans="2:10" s="70" customFormat="1" ht="15.75" thickBot="1">
      <c r="B22" s="113" t="s">
        <v>16</v>
      </c>
      <c r="C22" s="113"/>
      <c r="D22" s="114"/>
      <c r="E22" s="67">
        <f>EDATE(B3,-1)</f>
        <v>43159</v>
      </c>
      <c r="F22" s="67">
        <f>F11</f>
        <v>43190</v>
      </c>
      <c r="G22" s="44" t="s">
        <v>9</v>
      </c>
      <c r="H22" s="44" t="s">
        <v>10</v>
      </c>
      <c r="J22" s="71"/>
    </row>
    <row r="23" spans="2:10" s="70" customFormat="1" ht="17.25">
      <c r="B23" s="115" t="s">
        <v>0</v>
      </c>
      <c r="C23" s="115"/>
      <c r="D23" s="116"/>
      <c r="E23" s="78">
        <v>1340140</v>
      </c>
      <c r="F23" s="78">
        <v>1357954</v>
      </c>
      <c r="G23" s="11">
        <f>F23-E23</f>
        <v>17814</v>
      </c>
      <c r="H23" s="58">
        <f>F23/E23-1</f>
        <v>1.3292641067351063E-2</v>
      </c>
      <c r="I23" s="80"/>
    </row>
    <row r="24" spans="2:10" s="70" customFormat="1" ht="17.25">
      <c r="B24" s="117" t="s">
        <v>1</v>
      </c>
      <c r="C24" s="117"/>
      <c r="D24" s="118"/>
      <c r="E24" s="78">
        <v>17304</v>
      </c>
      <c r="F24" s="78">
        <v>17183</v>
      </c>
      <c r="G24" s="11">
        <f t="shared" ref="G24:G29" si="2">F24-E24</f>
        <v>-121</v>
      </c>
      <c r="H24" s="58">
        <f t="shared" ref="H24:H29" si="3">F24/E24-1</f>
        <v>-6.9926028663892525E-3</v>
      </c>
      <c r="I24" s="80"/>
    </row>
    <row r="25" spans="2:10" s="70" customFormat="1" ht="17.25">
      <c r="B25" s="117" t="s">
        <v>40</v>
      </c>
      <c r="C25" s="117"/>
      <c r="D25" s="118"/>
      <c r="E25" s="78">
        <v>10291</v>
      </c>
      <c r="F25" s="78">
        <v>10430</v>
      </c>
      <c r="G25" s="11">
        <f t="shared" si="2"/>
        <v>139</v>
      </c>
      <c r="H25" s="58">
        <f t="shared" si="3"/>
        <v>1.3506947818482162E-2</v>
      </c>
      <c r="I25" s="80"/>
    </row>
    <row r="26" spans="2:10" s="70" customFormat="1" ht="17.25">
      <c r="B26" s="119" t="s">
        <v>41</v>
      </c>
      <c r="C26" s="119"/>
      <c r="D26" s="120"/>
      <c r="E26" s="78">
        <v>7469</v>
      </c>
      <c r="F26" s="78">
        <v>7593</v>
      </c>
      <c r="G26" s="11">
        <f t="shared" si="2"/>
        <v>124</v>
      </c>
      <c r="H26" s="58">
        <f t="shared" si="3"/>
        <v>1.6601954746284564E-2</v>
      </c>
      <c r="I26" s="80"/>
    </row>
    <row r="27" spans="2:10" s="70" customFormat="1" ht="17.25">
      <c r="B27" s="121" t="s">
        <v>42</v>
      </c>
      <c r="C27" s="121"/>
      <c r="D27" s="122"/>
      <c r="E27" s="78">
        <v>2822</v>
      </c>
      <c r="F27" s="78">
        <v>2837</v>
      </c>
      <c r="G27" s="11">
        <f t="shared" si="2"/>
        <v>15</v>
      </c>
      <c r="H27" s="58">
        <f t="shared" si="3"/>
        <v>5.3153791637137182E-3</v>
      </c>
      <c r="I27" s="80"/>
    </row>
    <row r="28" spans="2:10" s="70" customFormat="1" ht="18" customHeight="1" thickBot="1">
      <c r="B28" s="123" t="s">
        <v>2</v>
      </c>
      <c r="C28" s="123"/>
      <c r="D28" s="124"/>
      <c r="E28" s="78">
        <v>23801</v>
      </c>
      <c r="F28" s="78">
        <v>24461</v>
      </c>
      <c r="G28" s="11">
        <f t="shared" si="2"/>
        <v>660</v>
      </c>
      <c r="H28" s="58">
        <f t="shared" si="3"/>
        <v>2.7729927313978386E-2</v>
      </c>
      <c r="I28" s="80"/>
    </row>
    <row r="29" spans="2:10" s="64" customFormat="1" ht="18" thickBot="1">
      <c r="B29" s="59" t="s">
        <v>3</v>
      </c>
      <c r="C29" s="59"/>
      <c r="D29" s="60"/>
      <c r="E29" s="66">
        <v>1391536</v>
      </c>
      <c r="F29" s="66">
        <v>1410028</v>
      </c>
      <c r="G29" s="66">
        <f t="shared" si="2"/>
        <v>18492</v>
      </c>
      <c r="H29" s="63">
        <f t="shared" si="3"/>
        <v>1.3288912396085983E-2</v>
      </c>
      <c r="I29" s="80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9" ht="15.75" thickBot="1">
      <c r="B33" s="125" t="s">
        <v>16</v>
      </c>
      <c r="C33" s="125"/>
      <c r="D33" s="126"/>
      <c r="E33" s="67">
        <f>EDATE(B3,-1)</f>
        <v>43159</v>
      </c>
      <c r="F33" s="67">
        <f>F11</f>
        <v>43190</v>
      </c>
      <c r="G33" s="16" t="s">
        <v>9</v>
      </c>
      <c r="H33" s="16" t="s">
        <v>10</v>
      </c>
    </row>
    <row r="34" spans="2:9" ht="17.25">
      <c r="B34" s="115" t="s">
        <v>0</v>
      </c>
      <c r="C34" s="115"/>
      <c r="D34" s="116"/>
      <c r="E34" s="72">
        <v>105819</v>
      </c>
      <c r="F34" s="72">
        <v>106360</v>
      </c>
      <c r="G34" s="11">
        <f t="shared" ref="G34:G40" si="4">F34-E34</f>
        <v>541</v>
      </c>
      <c r="H34" s="58">
        <f t="shared" ref="H34:H40" si="5">F34/E34-1</f>
        <v>5.1125034256607194E-3</v>
      </c>
      <c r="I34" s="57"/>
    </row>
    <row r="35" spans="2:9" ht="17.25">
      <c r="B35" s="117" t="s">
        <v>1</v>
      </c>
      <c r="C35" s="117"/>
      <c r="D35" s="118"/>
      <c r="E35" s="72">
        <v>1045</v>
      </c>
      <c r="F35" s="72">
        <v>1079</v>
      </c>
      <c r="G35" s="11">
        <f t="shared" si="4"/>
        <v>34</v>
      </c>
      <c r="H35" s="58">
        <f t="shared" si="5"/>
        <v>3.2535885167464196E-2</v>
      </c>
      <c r="I35" s="57"/>
    </row>
    <row r="36" spans="2:9" ht="17.25">
      <c r="B36" s="117" t="s">
        <v>40</v>
      </c>
      <c r="C36" s="117"/>
      <c r="D36" s="118"/>
      <c r="E36" s="72">
        <v>798</v>
      </c>
      <c r="F36" s="72">
        <v>760</v>
      </c>
      <c r="G36" s="11">
        <f t="shared" si="4"/>
        <v>-38</v>
      </c>
      <c r="H36" s="58">
        <f t="shared" si="5"/>
        <v>-4.7619047619047672E-2</v>
      </c>
      <c r="I36" s="57"/>
    </row>
    <row r="37" spans="2:9" ht="17.25">
      <c r="B37" s="119" t="s">
        <v>41</v>
      </c>
      <c r="C37" s="119"/>
      <c r="D37" s="120"/>
      <c r="E37" s="72">
        <v>554</v>
      </c>
      <c r="F37" s="72">
        <v>536</v>
      </c>
      <c r="G37" s="11">
        <f t="shared" si="4"/>
        <v>-18</v>
      </c>
      <c r="H37" s="58">
        <f t="shared" si="5"/>
        <v>-3.2490974729241895E-2</v>
      </c>
      <c r="I37" s="57"/>
    </row>
    <row r="38" spans="2:9" ht="17.25">
      <c r="B38" s="121" t="s">
        <v>42</v>
      </c>
      <c r="C38" s="121"/>
      <c r="D38" s="122"/>
      <c r="E38" s="72">
        <v>244</v>
      </c>
      <c r="F38" s="72">
        <v>224</v>
      </c>
      <c r="G38" s="11">
        <f t="shared" si="4"/>
        <v>-20</v>
      </c>
      <c r="H38" s="58">
        <f t="shared" si="5"/>
        <v>-8.1967213114754078E-2</v>
      </c>
      <c r="I38" s="57"/>
    </row>
    <row r="39" spans="2:9" ht="18" customHeight="1" thickBot="1">
      <c r="B39" s="123" t="s">
        <v>2</v>
      </c>
      <c r="C39" s="123"/>
      <c r="D39" s="124"/>
      <c r="E39" s="72">
        <v>11368</v>
      </c>
      <c r="F39" s="72">
        <v>4751</v>
      </c>
      <c r="G39" s="11">
        <f t="shared" si="4"/>
        <v>-6617</v>
      </c>
      <c r="H39" s="58">
        <f t="shared" si="5"/>
        <v>-0.58207248416608026</v>
      </c>
      <c r="I39" s="57"/>
    </row>
    <row r="40" spans="2:9" s="64" customFormat="1" ht="18" thickBot="1">
      <c r="B40" s="59" t="s">
        <v>3</v>
      </c>
      <c r="C40" s="59"/>
      <c r="D40" s="60"/>
      <c r="E40" s="66">
        <v>119030</v>
      </c>
      <c r="F40" s="66">
        <v>112950</v>
      </c>
      <c r="G40" s="66">
        <f t="shared" si="4"/>
        <v>-6080</v>
      </c>
      <c r="H40" s="63">
        <f t="shared" si="5"/>
        <v>-5.1079559774846683E-2</v>
      </c>
      <c r="I40" s="57"/>
    </row>
    <row r="41" spans="2:9" ht="15">
      <c r="B41" s="6"/>
      <c r="C41" s="6"/>
      <c r="D41" s="6"/>
      <c r="E41" s="41"/>
      <c r="F41" s="41"/>
      <c r="G41" s="42"/>
      <c r="H41" s="43"/>
    </row>
    <row r="42" spans="2:9" ht="15">
      <c r="B42" s="10"/>
      <c r="C42" s="2"/>
      <c r="D42" s="2"/>
      <c r="E42" s="2"/>
      <c r="F42" s="2"/>
      <c r="G42" s="2"/>
    </row>
    <row r="43" spans="2:9" ht="17.25">
      <c r="B43" s="19"/>
      <c r="C43" s="19"/>
      <c r="D43" s="19"/>
      <c r="E43" s="19"/>
      <c r="F43" s="19"/>
      <c r="G43" s="19"/>
      <c r="H43" s="19"/>
    </row>
    <row r="44" spans="2:9" ht="17.25">
      <c r="B44" s="20" t="s">
        <v>15</v>
      </c>
      <c r="C44" s="19"/>
      <c r="D44" s="19"/>
      <c r="E44" s="19"/>
      <c r="F44" s="19"/>
      <c r="G44" s="19"/>
      <c r="H44" s="19"/>
    </row>
    <row r="45" spans="2:9" ht="18" thickBot="1">
      <c r="B45" s="22"/>
      <c r="C45" s="22"/>
      <c r="D45" s="22"/>
      <c r="E45" s="22"/>
      <c r="F45" s="22"/>
      <c r="G45" s="22"/>
      <c r="H45" s="22"/>
    </row>
    <row r="47" spans="2:9">
      <c r="F47" s="5"/>
    </row>
    <row r="48" spans="2:9" ht="18" thickBot="1">
      <c r="B48" s="12" t="s">
        <v>32</v>
      </c>
      <c r="C48" s="23"/>
      <c r="D48" s="23"/>
      <c r="E48" s="23"/>
      <c r="F48" s="23"/>
      <c r="G48" s="23"/>
      <c r="H48" s="127" t="s">
        <v>12</v>
      </c>
      <c r="I48" s="127"/>
    </row>
    <row r="49" spans="2:9" ht="15.75" thickBot="1">
      <c r="B49" s="125" t="s">
        <v>16</v>
      </c>
      <c r="C49" s="125"/>
      <c r="D49" s="126"/>
      <c r="E49" s="67">
        <v>41639</v>
      </c>
      <c r="F49" s="67">
        <f>EDATE(E49,12)</f>
        <v>42004</v>
      </c>
      <c r="G49" s="67">
        <f t="shared" ref="G49:I49" si="6">EDATE(F49,12)</f>
        <v>42369</v>
      </c>
      <c r="H49" s="67">
        <f t="shared" si="6"/>
        <v>42735</v>
      </c>
      <c r="I49" s="67">
        <f t="shared" si="6"/>
        <v>43100</v>
      </c>
    </row>
    <row r="50" spans="2:9" ht="17.25">
      <c r="B50" s="128" t="s">
        <v>0</v>
      </c>
      <c r="C50" s="128"/>
      <c r="D50" s="129"/>
      <c r="E50" s="74">
        <v>881844</v>
      </c>
      <c r="F50" s="74">
        <v>944559</v>
      </c>
      <c r="G50" s="74">
        <v>1006751</v>
      </c>
      <c r="H50" s="74">
        <v>1102966</v>
      </c>
      <c r="I50" s="74">
        <v>1310295.9999999998</v>
      </c>
    </row>
    <row r="51" spans="2:9" ht="17.25">
      <c r="B51" s="130" t="s">
        <v>1</v>
      </c>
      <c r="C51" s="130"/>
      <c r="D51" s="131"/>
      <c r="E51" s="75">
        <v>19539</v>
      </c>
      <c r="F51" s="75">
        <v>20178</v>
      </c>
      <c r="G51" s="75">
        <v>20753</v>
      </c>
      <c r="H51" s="75">
        <v>18622</v>
      </c>
      <c r="I51" s="75">
        <v>17766</v>
      </c>
    </row>
    <row r="52" spans="2:9" ht="17.25">
      <c r="B52" s="132" t="s">
        <v>40</v>
      </c>
      <c r="C52" s="132"/>
      <c r="D52" s="133"/>
      <c r="E52" s="77">
        <v>6957</v>
      </c>
      <c r="F52" s="77">
        <v>7486</v>
      </c>
      <c r="G52" s="77">
        <v>8729</v>
      </c>
      <c r="H52" s="77">
        <v>9215</v>
      </c>
      <c r="I52" s="77">
        <v>10211</v>
      </c>
    </row>
    <row r="53" spans="2:9" ht="18" thickBot="1">
      <c r="B53" s="134" t="s">
        <v>2</v>
      </c>
      <c r="C53" s="134"/>
      <c r="D53" s="135"/>
      <c r="E53" s="73">
        <v>5182</v>
      </c>
      <c r="F53" s="73">
        <v>5142</v>
      </c>
      <c r="G53" s="73">
        <v>3836</v>
      </c>
      <c r="H53" s="73">
        <v>10694</v>
      </c>
      <c r="I53" s="73">
        <v>22564.000000000004</v>
      </c>
    </row>
    <row r="54" spans="2:9" s="65" customFormat="1" ht="18" thickBot="1">
      <c r="B54" s="144" t="s">
        <v>3</v>
      </c>
      <c r="C54" s="144"/>
      <c r="D54" s="145"/>
      <c r="E54" s="76">
        <v>913522</v>
      </c>
      <c r="F54" s="76">
        <v>977365</v>
      </c>
      <c r="G54" s="76">
        <v>1040069</v>
      </c>
      <c r="H54" s="76">
        <v>1141497</v>
      </c>
      <c r="I54" s="76">
        <v>1360837</v>
      </c>
    </row>
    <row r="55" spans="2:9" ht="15">
      <c r="B55" s="6"/>
      <c r="C55" s="7"/>
      <c r="D55" s="8"/>
      <c r="E55" s="8"/>
      <c r="F55" s="8"/>
      <c r="G55" s="8"/>
      <c r="H55" s="8"/>
    </row>
    <row r="56" spans="2:9" ht="15">
      <c r="B56" s="6"/>
      <c r="C56" s="7"/>
      <c r="D56" s="8"/>
      <c r="E56" s="8"/>
      <c r="F56" s="8"/>
      <c r="G56" s="8"/>
      <c r="H56" s="8"/>
    </row>
    <row r="57" spans="2:9" ht="15">
      <c r="B57" s="6"/>
      <c r="C57" s="7"/>
      <c r="D57" s="8"/>
      <c r="E57" s="8"/>
      <c r="F57" s="8"/>
      <c r="G57" s="8"/>
      <c r="H57" s="8"/>
    </row>
    <row r="58" spans="2:9" ht="15">
      <c r="B58" s="6"/>
      <c r="C58" s="7"/>
      <c r="D58" s="8"/>
      <c r="E58" s="8"/>
      <c r="F58" s="8"/>
      <c r="G58" s="8"/>
      <c r="H58" s="8"/>
    </row>
    <row r="59" spans="2:9" ht="15">
      <c r="B59" s="6"/>
      <c r="C59" s="7"/>
      <c r="D59" s="8"/>
      <c r="E59" s="8"/>
      <c r="F59" s="8"/>
      <c r="G59" s="8"/>
      <c r="H59" s="8"/>
    </row>
    <row r="60" spans="2:9" ht="15">
      <c r="B60" s="6"/>
      <c r="C60" s="7"/>
      <c r="D60" s="8"/>
      <c r="E60" s="8"/>
      <c r="F60" s="8"/>
      <c r="G60" s="8"/>
      <c r="H60" s="8"/>
    </row>
    <row r="61" spans="2:9" ht="15">
      <c r="B61" s="6"/>
      <c r="C61" s="7"/>
      <c r="D61" s="8"/>
      <c r="E61" s="8"/>
      <c r="F61" s="8"/>
      <c r="G61" s="8"/>
      <c r="H61" s="8"/>
    </row>
    <row r="62" spans="2:9" ht="15">
      <c r="B62" s="6"/>
      <c r="C62" s="7"/>
      <c r="D62" s="8"/>
      <c r="E62" s="8"/>
      <c r="F62" s="8"/>
      <c r="G62" s="8"/>
      <c r="H62" s="8"/>
    </row>
    <row r="63" spans="2:9" ht="15">
      <c r="B63" s="6"/>
      <c r="C63" s="7"/>
      <c r="D63" s="8"/>
      <c r="E63" s="8"/>
      <c r="F63" s="8"/>
      <c r="G63" s="8"/>
      <c r="H63" s="8"/>
    </row>
    <row r="64" spans="2:9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33</v>
      </c>
      <c r="C82" s="23"/>
      <c r="D82" s="23"/>
      <c r="E82" s="23"/>
      <c r="F82" s="23"/>
      <c r="G82" s="23"/>
      <c r="H82" s="91" t="s">
        <v>11</v>
      </c>
      <c r="I82"/>
      <c r="J82"/>
      <c r="K82"/>
    </row>
    <row r="83" spans="2:11" ht="15.75" thickBot="1">
      <c r="B83" s="31" t="s">
        <v>16</v>
      </c>
      <c r="C83" s="67">
        <f>EDATE(D83,-1)</f>
        <v>43036</v>
      </c>
      <c r="D83" s="67">
        <f>EDATE(E83,-1)</f>
        <v>43067</v>
      </c>
      <c r="E83" s="67">
        <f>EDATE(F83,-1)</f>
        <v>43097</v>
      </c>
      <c r="F83" s="67">
        <f>EDATE(G83,-1)</f>
        <v>43128</v>
      </c>
      <c r="G83" s="67">
        <f>EDATE(H83,-1)</f>
        <v>43159</v>
      </c>
      <c r="H83" s="67">
        <f>EDATE(E11,1)</f>
        <v>43187</v>
      </c>
      <c r="I83"/>
      <c r="J83"/>
    </row>
    <row r="84" spans="2:11" ht="16.5" customHeight="1">
      <c r="B84" s="24" t="s">
        <v>0</v>
      </c>
      <c r="C84" s="74">
        <v>1265256</v>
      </c>
      <c r="D84" s="74">
        <v>1284771.0000000002</v>
      </c>
      <c r="E84" s="74">
        <v>1310295.9999999998</v>
      </c>
      <c r="F84" s="74">
        <v>1322544</v>
      </c>
      <c r="G84" s="74">
        <v>1340140</v>
      </c>
      <c r="H84" s="74">
        <v>1357954</v>
      </c>
    </row>
    <row r="85" spans="2:11" ht="16.5" customHeight="1">
      <c r="B85" s="25" t="s">
        <v>1</v>
      </c>
      <c r="C85" s="75">
        <v>17992</v>
      </c>
      <c r="D85" s="75">
        <v>17818</v>
      </c>
      <c r="E85" s="75">
        <v>17766</v>
      </c>
      <c r="F85" s="75">
        <v>17405</v>
      </c>
      <c r="G85" s="75">
        <v>17304</v>
      </c>
      <c r="H85" s="75">
        <v>17183</v>
      </c>
    </row>
    <row r="86" spans="2:11" ht="16.5" customHeight="1">
      <c r="B86" s="26" t="s">
        <v>40</v>
      </c>
      <c r="C86" s="77">
        <v>10117</v>
      </c>
      <c r="D86" s="77">
        <v>10090</v>
      </c>
      <c r="E86" s="77">
        <v>10211</v>
      </c>
      <c r="F86" s="77">
        <v>10254</v>
      </c>
      <c r="G86" s="77">
        <v>10291</v>
      </c>
      <c r="H86" s="77">
        <v>10430</v>
      </c>
    </row>
    <row r="87" spans="2:11" ht="16.5" customHeight="1" thickBot="1">
      <c r="B87" s="27" t="s">
        <v>2</v>
      </c>
      <c r="C87" s="73">
        <v>20071</v>
      </c>
      <c r="D87" s="73">
        <v>20882.999999999996</v>
      </c>
      <c r="E87" s="73">
        <v>22564.000000000004</v>
      </c>
      <c r="F87" s="73">
        <v>23260</v>
      </c>
      <c r="G87" s="73">
        <v>23801</v>
      </c>
      <c r="H87" s="73">
        <v>24461</v>
      </c>
    </row>
    <row r="88" spans="2:11" s="65" customFormat="1" ht="18" thickBot="1">
      <c r="B88" s="90" t="s">
        <v>3</v>
      </c>
      <c r="C88" s="76">
        <v>1313436</v>
      </c>
      <c r="D88" s="76">
        <v>1333561.9999999998</v>
      </c>
      <c r="E88" s="76">
        <v>1360837</v>
      </c>
      <c r="F88" s="76">
        <v>1373463</v>
      </c>
      <c r="G88" s="76">
        <v>1391536</v>
      </c>
      <c r="H88" s="76">
        <v>1410028</v>
      </c>
      <c r="I88" s="57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3">
        <f>B3</f>
        <v>43190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1"/>
      <c r="C127" s="68"/>
      <c r="D127" s="35"/>
      <c r="E127" s="35"/>
      <c r="F127" s="35"/>
      <c r="G127" s="35"/>
      <c r="H127" s="36" t="s">
        <v>12</v>
      </c>
    </row>
    <row r="128" spans="2:8" ht="30.75" customHeight="1" thickBot="1">
      <c r="B128" s="126" t="s">
        <v>22</v>
      </c>
      <c r="C128" s="146"/>
      <c r="D128" s="146"/>
      <c r="E128" s="146"/>
      <c r="F128" s="146"/>
      <c r="G128" s="147" t="s">
        <v>4</v>
      </c>
      <c r="H128" s="148"/>
    </row>
    <row r="129" spans="2:10" ht="18" customHeight="1" thickBot="1">
      <c r="B129" s="149" t="s">
        <v>20</v>
      </c>
      <c r="C129" s="150"/>
      <c r="D129" s="150"/>
      <c r="E129" s="150"/>
      <c r="F129" s="150"/>
      <c r="G129" s="151">
        <v>313</v>
      </c>
      <c r="H129" s="152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5">
        <f>C6</f>
        <v>43190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1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2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53" t="s">
        <v>17</v>
      </c>
      <c r="C138" s="153"/>
      <c r="D138" s="153"/>
      <c r="E138" s="153"/>
      <c r="F138" s="154"/>
      <c r="G138" s="155" t="s">
        <v>5</v>
      </c>
      <c r="H138" s="156"/>
      <c r="I138"/>
    </row>
    <row r="139" spans="2:10" ht="17.25" customHeight="1">
      <c r="B139" s="136" t="s">
        <v>28</v>
      </c>
      <c r="C139" s="136" t="s">
        <v>28</v>
      </c>
      <c r="D139" s="136" t="s">
        <v>28</v>
      </c>
      <c r="E139" s="136" t="s">
        <v>28</v>
      </c>
      <c r="F139" s="137" t="s">
        <v>28</v>
      </c>
      <c r="G139" s="138">
        <v>289913</v>
      </c>
      <c r="H139" s="139">
        <v>289913</v>
      </c>
      <c r="I139" s="46"/>
      <c r="J139" s="49"/>
    </row>
    <row r="140" spans="2:10" ht="13.5" customHeight="1">
      <c r="B140" s="140" t="s">
        <v>49</v>
      </c>
      <c r="C140" s="140" t="s">
        <v>49</v>
      </c>
      <c r="D140" s="140" t="s">
        <v>49</v>
      </c>
      <c r="E140" s="140" t="s">
        <v>49</v>
      </c>
      <c r="F140" s="141" t="s">
        <v>49</v>
      </c>
      <c r="G140" s="142">
        <v>277401</v>
      </c>
      <c r="H140" s="143">
        <v>277401</v>
      </c>
      <c r="I140" s="46"/>
      <c r="J140" s="49"/>
    </row>
    <row r="141" spans="2:10" ht="17.25" customHeight="1">
      <c r="B141" s="140" t="s">
        <v>27</v>
      </c>
      <c r="C141" s="140" t="s">
        <v>27</v>
      </c>
      <c r="D141" s="140" t="s">
        <v>27</v>
      </c>
      <c r="E141" s="140" t="s">
        <v>27</v>
      </c>
      <c r="F141" s="141" t="s">
        <v>27</v>
      </c>
      <c r="G141" s="142">
        <v>276097</v>
      </c>
      <c r="H141" s="143">
        <v>276097</v>
      </c>
      <c r="I141" s="46"/>
      <c r="J141" s="49"/>
    </row>
    <row r="142" spans="2:10" ht="17.25" customHeight="1">
      <c r="B142" s="140" t="s">
        <v>35</v>
      </c>
      <c r="C142" s="140" t="s">
        <v>35</v>
      </c>
      <c r="D142" s="140" t="s">
        <v>35</v>
      </c>
      <c r="E142" s="140" t="s">
        <v>35</v>
      </c>
      <c r="F142" s="141" t="s">
        <v>35</v>
      </c>
      <c r="G142" s="142">
        <v>188628</v>
      </c>
      <c r="H142" s="143">
        <v>188628</v>
      </c>
      <c r="I142" s="46"/>
      <c r="J142" s="49"/>
    </row>
    <row r="143" spans="2:10" ht="17.25" customHeight="1">
      <c r="B143" s="140" t="s">
        <v>50</v>
      </c>
      <c r="C143" s="140" t="s">
        <v>50</v>
      </c>
      <c r="D143" s="140" t="s">
        <v>50</v>
      </c>
      <c r="E143" s="140" t="s">
        <v>50</v>
      </c>
      <c r="F143" s="141" t="s">
        <v>50</v>
      </c>
      <c r="G143" s="142">
        <v>125241</v>
      </c>
      <c r="H143" s="143">
        <v>125241</v>
      </c>
      <c r="I143" s="46"/>
      <c r="J143" s="49"/>
    </row>
    <row r="144" spans="2:10" ht="13.5" customHeight="1">
      <c r="B144" s="140" t="s">
        <v>36</v>
      </c>
      <c r="C144" s="140" t="s">
        <v>36</v>
      </c>
      <c r="D144" s="140" t="s">
        <v>36</v>
      </c>
      <c r="E144" s="140" t="s">
        <v>36</v>
      </c>
      <c r="F144" s="141" t="s">
        <v>36</v>
      </c>
      <c r="G144" s="142">
        <v>65810</v>
      </c>
      <c r="H144" s="143">
        <v>65810</v>
      </c>
      <c r="I144" s="50"/>
      <c r="J144" s="49"/>
    </row>
    <row r="145" spans="2:13" ht="17.25" customHeight="1">
      <c r="B145" s="140" t="s">
        <v>29</v>
      </c>
      <c r="C145" s="140" t="s">
        <v>29</v>
      </c>
      <c r="D145" s="140" t="s">
        <v>29</v>
      </c>
      <c r="E145" s="140" t="s">
        <v>29</v>
      </c>
      <c r="F145" s="141" t="s">
        <v>29</v>
      </c>
      <c r="G145" s="142">
        <v>53690</v>
      </c>
      <c r="H145" s="143">
        <v>53690</v>
      </c>
      <c r="I145" s="46"/>
      <c r="J145" s="49"/>
    </row>
    <row r="146" spans="2:13" ht="17.25" customHeight="1">
      <c r="B146" s="140" t="s">
        <v>39</v>
      </c>
      <c r="C146" s="140" t="s">
        <v>39</v>
      </c>
      <c r="D146" s="140" t="s">
        <v>39</v>
      </c>
      <c r="E146" s="140" t="s">
        <v>39</v>
      </c>
      <c r="F146" s="141" t="s">
        <v>39</v>
      </c>
      <c r="G146" s="142">
        <v>34944</v>
      </c>
      <c r="H146" s="143">
        <v>34944</v>
      </c>
      <c r="I146" s="46"/>
      <c r="J146" s="49"/>
    </row>
    <row r="147" spans="2:13" ht="17.25" customHeight="1">
      <c r="B147" s="140" t="s">
        <v>47</v>
      </c>
      <c r="C147" s="140" t="s">
        <v>47</v>
      </c>
      <c r="D147" s="140" t="s">
        <v>47</v>
      </c>
      <c r="E147" s="140" t="s">
        <v>47</v>
      </c>
      <c r="F147" s="141" t="s">
        <v>47</v>
      </c>
      <c r="G147" s="142">
        <v>23282</v>
      </c>
      <c r="H147" s="143">
        <v>23282</v>
      </c>
      <c r="I147" s="46"/>
      <c r="J147" s="49"/>
      <c r="L147"/>
    </row>
    <row r="148" spans="2:13" ht="18" customHeight="1" thickBot="1">
      <c r="B148" s="157" t="s">
        <v>37</v>
      </c>
      <c r="C148" s="157" t="s">
        <v>37</v>
      </c>
      <c r="D148" s="157" t="s">
        <v>37</v>
      </c>
      <c r="E148" s="157" t="s">
        <v>37</v>
      </c>
      <c r="F148" s="149" t="s">
        <v>37</v>
      </c>
      <c r="G148" s="158">
        <v>22090</v>
      </c>
      <c r="H148" s="159">
        <v>22090</v>
      </c>
      <c r="I148" s="46"/>
      <c r="J148" s="49"/>
      <c r="L148"/>
    </row>
    <row r="149" spans="2:13" ht="17.25">
      <c r="G149" s="40"/>
      <c r="H149" s="40"/>
      <c r="I149" s="51"/>
      <c r="J149" s="51"/>
    </row>
    <row r="150" spans="2:13" ht="17.25">
      <c r="B150" s="39"/>
      <c r="C150" s="39"/>
      <c r="D150" s="39"/>
      <c r="E150" s="39"/>
      <c r="F150" s="39"/>
      <c r="G150" s="40"/>
      <c r="H150" s="40"/>
      <c r="I150" s="51"/>
      <c r="J150" s="51"/>
    </row>
    <row r="151" spans="2:13" ht="17.25">
      <c r="B151" s="81" t="s">
        <v>6</v>
      </c>
      <c r="C151" s="37"/>
      <c r="D151" s="37"/>
      <c r="E151" s="37"/>
      <c r="F151" s="37"/>
      <c r="G151" s="37"/>
      <c r="H151" s="38" t="s">
        <v>11</v>
      </c>
      <c r="I151" s="51"/>
      <c r="J151" s="51"/>
    </row>
    <row r="152" spans="2:13" ht="18" thickBot="1">
      <c r="B152" s="82" t="s">
        <v>25</v>
      </c>
      <c r="C152" s="37"/>
      <c r="D152" s="37"/>
      <c r="E152" s="37"/>
      <c r="F152" s="37"/>
      <c r="G152" s="37"/>
      <c r="H152" s="38"/>
      <c r="I152" s="51"/>
      <c r="J152" s="51"/>
    </row>
    <row r="153" spans="2:13" ht="15.75" thickBot="1">
      <c r="B153" s="125" t="s">
        <v>17</v>
      </c>
      <c r="C153" s="125"/>
      <c r="D153" s="125"/>
      <c r="E153" s="125"/>
      <c r="F153" s="126"/>
      <c r="G153" s="156" t="s">
        <v>5</v>
      </c>
      <c r="H153" s="156"/>
      <c r="I153" s="51"/>
      <c r="J153" s="51"/>
      <c r="K153"/>
      <c r="L153"/>
      <c r="M153"/>
    </row>
    <row r="154" spans="2:13" ht="17.25" customHeight="1">
      <c r="B154" s="136" t="s">
        <v>35</v>
      </c>
      <c r="C154" s="136" t="s">
        <v>35</v>
      </c>
      <c r="D154" s="136" t="s">
        <v>35</v>
      </c>
      <c r="E154" s="136" t="s">
        <v>35</v>
      </c>
      <c r="F154" s="137" t="s">
        <v>35</v>
      </c>
      <c r="G154" s="138">
        <v>19987</v>
      </c>
      <c r="H154" s="139">
        <v>19987</v>
      </c>
      <c r="I154" s="52"/>
      <c r="J154" s="49"/>
      <c r="K154" s="48"/>
      <c r="L154"/>
      <c r="M154"/>
    </row>
    <row r="155" spans="2:13" ht="17.25" customHeight="1">
      <c r="B155" s="140" t="s">
        <v>28</v>
      </c>
      <c r="C155" s="140" t="s">
        <v>28</v>
      </c>
      <c r="D155" s="140" t="s">
        <v>28</v>
      </c>
      <c r="E155" s="140" t="s">
        <v>28</v>
      </c>
      <c r="F155" s="141" t="s">
        <v>28</v>
      </c>
      <c r="G155" s="142">
        <v>18912</v>
      </c>
      <c r="H155" s="143">
        <v>18912</v>
      </c>
      <c r="I155" s="52"/>
      <c r="J155" s="49"/>
      <c r="K155" s="48"/>
      <c r="L155"/>
      <c r="M155"/>
    </row>
    <row r="156" spans="2:13" ht="17.25" customHeight="1">
      <c r="B156" s="140" t="s">
        <v>27</v>
      </c>
      <c r="C156" s="140" t="s">
        <v>27</v>
      </c>
      <c r="D156" s="140" t="s">
        <v>27</v>
      </c>
      <c r="E156" s="140" t="s">
        <v>27</v>
      </c>
      <c r="F156" s="141" t="s">
        <v>27</v>
      </c>
      <c r="G156" s="142">
        <v>17621</v>
      </c>
      <c r="H156" s="143">
        <v>17621</v>
      </c>
      <c r="I156" s="52"/>
      <c r="J156" s="49"/>
      <c r="K156" s="48"/>
      <c r="L156"/>
      <c r="M156"/>
    </row>
    <row r="157" spans="2:13" ht="17.25" customHeight="1">
      <c r="B157" s="140" t="s">
        <v>50</v>
      </c>
      <c r="C157" s="140" t="s">
        <v>50</v>
      </c>
      <c r="D157" s="140" t="s">
        <v>50</v>
      </c>
      <c r="E157" s="140" t="s">
        <v>50</v>
      </c>
      <c r="F157" s="141" t="s">
        <v>50</v>
      </c>
      <c r="G157" s="142">
        <v>14085</v>
      </c>
      <c r="H157" s="143">
        <v>14085</v>
      </c>
      <c r="I157" s="52"/>
      <c r="J157" s="49"/>
      <c r="K157" s="48"/>
      <c r="L157"/>
      <c r="M157"/>
    </row>
    <row r="158" spans="2:13" ht="17.25" customHeight="1">
      <c r="B158" s="140" t="s">
        <v>49</v>
      </c>
      <c r="C158" s="140" t="s">
        <v>49</v>
      </c>
      <c r="D158" s="140" t="s">
        <v>49</v>
      </c>
      <c r="E158" s="140" t="s">
        <v>49</v>
      </c>
      <c r="F158" s="141" t="s">
        <v>49</v>
      </c>
      <c r="G158" s="142">
        <v>12423</v>
      </c>
      <c r="H158" s="143">
        <v>12423</v>
      </c>
      <c r="I158" s="52"/>
      <c r="J158" s="49"/>
      <c r="K158" s="48"/>
      <c r="L158"/>
      <c r="M158"/>
    </row>
    <row r="159" spans="2:13" ht="17.25" customHeight="1">
      <c r="B159" s="140" t="s">
        <v>36</v>
      </c>
      <c r="C159" s="140" t="s">
        <v>36</v>
      </c>
      <c r="D159" s="140" t="s">
        <v>36</v>
      </c>
      <c r="E159" s="140" t="s">
        <v>36</v>
      </c>
      <c r="F159" s="141" t="s">
        <v>36</v>
      </c>
      <c r="G159" s="142">
        <v>5519</v>
      </c>
      <c r="H159" s="143">
        <v>5519</v>
      </c>
      <c r="I159" s="53"/>
      <c r="J159" s="49"/>
      <c r="K159" s="48"/>
      <c r="L159"/>
      <c r="M159"/>
    </row>
    <row r="160" spans="2:13" ht="17.25" customHeight="1">
      <c r="B160" s="140" t="s">
        <v>45</v>
      </c>
      <c r="C160" s="140" t="s">
        <v>45</v>
      </c>
      <c r="D160" s="140" t="s">
        <v>45</v>
      </c>
      <c r="E160" s="140" t="s">
        <v>45</v>
      </c>
      <c r="F160" s="141" t="s">
        <v>45</v>
      </c>
      <c r="G160" s="142">
        <v>4183</v>
      </c>
      <c r="H160" s="143">
        <v>4183</v>
      </c>
      <c r="I160" s="52"/>
      <c r="J160" s="49"/>
      <c r="K160" s="48"/>
      <c r="L160"/>
      <c r="M160"/>
    </row>
    <row r="161" spans="2:13" ht="17.25" customHeight="1">
      <c r="B161" s="140" t="s">
        <v>38</v>
      </c>
      <c r="C161" s="140" t="s">
        <v>38</v>
      </c>
      <c r="D161" s="140" t="s">
        <v>38</v>
      </c>
      <c r="E161" s="140" t="s">
        <v>38</v>
      </c>
      <c r="F161" s="141" t="s">
        <v>38</v>
      </c>
      <c r="G161" s="142">
        <v>3121</v>
      </c>
      <c r="H161" s="143">
        <v>3121</v>
      </c>
      <c r="I161" s="52"/>
      <c r="J161" s="49"/>
      <c r="K161" s="48"/>
      <c r="L161"/>
      <c r="M161"/>
    </row>
    <row r="162" spans="2:13" ht="17.25" customHeight="1">
      <c r="B162" s="140" t="s">
        <v>37</v>
      </c>
      <c r="C162" s="140" t="s">
        <v>37</v>
      </c>
      <c r="D162" s="140" t="s">
        <v>37</v>
      </c>
      <c r="E162" s="140" t="s">
        <v>37</v>
      </c>
      <c r="F162" s="141" t="s">
        <v>37</v>
      </c>
      <c r="G162" s="142">
        <v>2826</v>
      </c>
      <c r="H162" s="143">
        <v>2826</v>
      </c>
      <c r="I162" s="52"/>
      <c r="J162" s="49"/>
      <c r="K162" s="48"/>
      <c r="L162"/>
      <c r="M162"/>
    </row>
    <row r="163" spans="2:13" ht="18" customHeight="1" thickBot="1">
      <c r="B163" s="157" t="s">
        <v>29</v>
      </c>
      <c r="C163" s="157" t="s">
        <v>29</v>
      </c>
      <c r="D163" s="157" t="s">
        <v>29</v>
      </c>
      <c r="E163" s="157" t="s">
        <v>29</v>
      </c>
      <c r="F163" s="149" t="s">
        <v>29</v>
      </c>
      <c r="G163" s="158">
        <v>2680</v>
      </c>
      <c r="H163" s="159">
        <v>2680</v>
      </c>
      <c r="I163" s="52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4"/>
      <c r="H164" s="84"/>
      <c r="I164" s="51"/>
      <c r="J164" s="51"/>
      <c r="L164"/>
      <c r="M164"/>
    </row>
    <row r="165" spans="2:13" ht="17.25">
      <c r="G165" s="40"/>
      <c r="H165" s="40"/>
      <c r="I165" s="2"/>
      <c r="J165" s="2"/>
    </row>
    <row r="166" spans="2:13" ht="17.25">
      <c r="B166" s="81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1"/>
      <c r="K166"/>
    </row>
    <row r="167" spans="2:13" ht="18" thickBot="1">
      <c r="B167" s="82" t="s">
        <v>26</v>
      </c>
      <c r="C167" s="37"/>
      <c r="D167" s="37"/>
      <c r="E167" s="37"/>
      <c r="F167" s="37"/>
      <c r="G167" s="37"/>
      <c r="H167" s="38"/>
      <c r="I167" s="2"/>
      <c r="J167" s="51"/>
      <c r="K167"/>
    </row>
    <row r="168" spans="2:13" ht="15" customHeight="1" thickBot="1">
      <c r="B168" s="153" t="s">
        <v>17</v>
      </c>
      <c r="C168" s="153"/>
      <c r="D168" s="153"/>
      <c r="E168" s="153"/>
      <c r="F168" s="154"/>
      <c r="G168" s="155" t="s">
        <v>8</v>
      </c>
      <c r="H168" s="156"/>
      <c r="I168" s="2"/>
      <c r="J168" s="2"/>
    </row>
    <row r="169" spans="2:13" ht="17.25" customHeight="1">
      <c r="B169" s="136" t="s">
        <v>43</v>
      </c>
      <c r="C169" s="136" t="s">
        <v>43</v>
      </c>
      <c r="D169" s="136" t="s">
        <v>43</v>
      </c>
      <c r="E169" s="136" t="s">
        <v>43</v>
      </c>
      <c r="F169" s="137" t="s">
        <v>43</v>
      </c>
      <c r="G169" s="138">
        <v>2573785052487.6099</v>
      </c>
      <c r="H169" s="139">
        <v>2573785052487.6099</v>
      </c>
      <c r="I169" s="54"/>
      <c r="J169" s="55"/>
    </row>
    <row r="170" spans="2:13" ht="17.25" customHeight="1">
      <c r="B170" s="140" t="s">
        <v>50</v>
      </c>
      <c r="C170" s="140" t="s">
        <v>50</v>
      </c>
      <c r="D170" s="140" t="s">
        <v>50</v>
      </c>
      <c r="E170" s="140" t="s">
        <v>50</v>
      </c>
      <c r="F170" s="141" t="s">
        <v>50</v>
      </c>
      <c r="G170" s="142">
        <v>2227830925169.8599</v>
      </c>
      <c r="H170" s="143">
        <v>2227830925169.8599</v>
      </c>
      <c r="I170" s="54"/>
      <c r="J170" s="55"/>
    </row>
    <row r="171" spans="2:13" ht="17.25" customHeight="1">
      <c r="B171" s="140" t="s">
        <v>28</v>
      </c>
      <c r="C171" s="140" t="s">
        <v>28</v>
      </c>
      <c r="D171" s="140" t="s">
        <v>28</v>
      </c>
      <c r="E171" s="140" t="s">
        <v>28</v>
      </c>
      <c r="F171" s="141" t="s">
        <v>28</v>
      </c>
      <c r="G171" s="142">
        <v>1789972975313.8201</v>
      </c>
      <c r="H171" s="143">
        <v>1789972975313.8201</v>
      </c>
      <c r="I171" s="54"/>
      <c r="J171" s="55"/>
    </row>
    <row r="172" spans="2:13" ht="17.25" customHeight="1">
      <c r="B172" s="140" t="s">
        <v>46</v>
      </c>
      <c r="C172" s="140" t="s">
        <v>46</v>
      </c>
      <c r="D172" s="140" t="s">
        <v>46</v>
      </c>
      <c r="E172" s="140" t="s">
        <v>46</v>
      </c>
      <c r="F172" s="141" t="s">
        <v>46</v>
      </c>
      <c r="G172" s="142">
        <v>1027995273360.99</v>
      </c>
      <c r="H172" s="143">
        <v>1027995273360.99</v>
      </c>
      <c r="I172" s="54"/>
      <c r="J172" s="55"/>
    </row>
    <row r="173" spans="2:13" ht="17.25" customHeight="1">
      <c r="B173" s="140" t="s">
        <v>34</v>
      </c>
      <c r="C173" s="140" t="s">
        <v>34</v>
      </c>
      <c r="D173" s="140" t="s">
        <v>34</v>
      </c>
      <c r="E173" s="140" t="s">
        <v>34</v>
      </c>
      <c r="F173" s="141" t="s">
        <v>34</v>
      </c>
      <c r="G173" s="142">
        <v>830044333786.82996</v>
      </c>
      <c r="H173" s="143">
        <v>830044333786.82996</v>
      </c>
      <c r="I173" s="56"/>
      <c r="J173" s="49"/>
    </row>
    <row r="174" spans="2:13" ht="17.25" customHeight="1">
      <c r="B174" s="140" t="s">
        <v>27</v>
      </c>
      <c r="C174" s="140" t="s">
        <v>27</v>
      </c>
      <c r="D174" s="140" t="s">
        <v>27</v>
      </c>
      <c r="E174" s="140" t="s">
        <v>27</v>
      </c>
      <c r="F174" s="141" t="s">
        <v>27</v>
      </c>
      <c r="G174" s="142">
        <v>639823860716.47998</v>
      </c>
      <c r="H174" s="143">
        <v>639823860716.47998</v>
      </c>
      <c r="I174" s="54"/>
      <c r="J174" s="55"/>
    </row>
    <row r="175" spans="2:13" ht="17.25" customHeight="1">
      <c r="B175" s="140" t="s">
        <v>35</v>
      </c>
      <c r="C175" s="140" t="s">
        <v>35</v>
      </c>
      <c r="D175" s="140" t="s">
        <v>35</v>
      </c>
      <c r="E175" s="140" t="s">
        <v>35</v>
      </c>
      <c r="F175" s="141" t="s">
        <v>35</v>
      </c>
      <c r="G175" s="142">
        <v>587957498213.37</v>
      </c>
      <c r="H175" s="143">
        <v>587957498213.37</v>
      </c>
      <c r="I175" s="54"/>
      <c r="J175" s="55"/>
    </row>
    <row r="176" spans="2:13" ht="17.25" customHeight="1">
      <c r="B176" s="140" t="s">
        <v>52</v>
      </c>
      <c r="C176" s="140" t="s">
        <v>52</v>
      </c>
      <c r="D176" s="140" t="s">
        <v>52</v>
      </c>
      <c r="E176" s="140" t="s">
        <v>52</v>
      </c>
      <c r="F176" s="141" t="s">
        <v>52</v>
      </c>
      <c r="G176" s="142">
        <v>550269156253.18994</v>
      </c>
      <c r="H176" s="143">
        <v>550269156253.18994</v>
      </c>
      <c r="I176" s="54"/>
      <c r="J176" s="55"/>
    </row>
    <row r="177" spans="2:10" ht="17.25" customHeight="1">
      <c r="B177" s="140" t="s">
        <v>39</v>
      </c>
      <c r="C177" s="140" t="s">
        <v>39</v>
      </c>
      <c r="D177" s="140" t="s">
        <v>39</v>
      </c>
      <c r="E177" s="140" t="s">
        <v>39</v>
      </c>
      <c r="F177" s="141" t="s">
        <v>39</v>
      </c>
      <c r="G177" s="142">
        <v>457012414900.10999</v>
      </c>
      <c r="H177" s="143">
        <v>457012414900.10999</v>
      </c>
      <c r="I177" s="54"/>
      <c r="J177" s="55"/>
    </row>
    <row r="178" spans="2:10" ht="18" customHeight="1" thickBot="1">
      <c r="B178" s="157" t="s">
        <v>51</v>
      </c>
      <c r="C178" s="157" t="s">
        <v>51</v>
      </c>
      <c r="D178" s="157" t="s">
        <v>51</v>
      </c>
      <c r="E178" s="157" t="s">
        <v>51</v>
      </c>
      <c r="F178" s="149" t="s">
        <v>51</v>
      </c>
      <c r="G178" s="158">
        <v>430088171664.73999</v>
      </c>
      <c r="H178" s="159">
        <v>430088171664.73999</v>
      </c>
      <c r="I178" s="54"/>
      <c r="J178" s="55"/>
    </row>
    <row r="179" spans="2:10" ht="17.25">
      <c r="G179" s="40"/>
      <c r="H179" s="40"/>
      <c r="J179" s="47"/>
    </row>
    <row r="180" spans="2:10">
      <c r="B180" s="57"/>
      <c r="J180" s="47"/>
    </row>
  </sheetData>
  <dataConsolidate link="1"/>
  <mergeCells count="101"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H48:I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B2:H2"/>
    <mergeCell ref="B3:H3"/>
    <mergeCell ref="I3:N3"/>
    <mergeCell ref="B11:D11"/>
    <mergeCell ref="B12:D12"/>
    <mergeCell ref="B13:D13"/>
    <mergeCell ref="B24:D24"/>
    <mergeCell ref="B25:D25"/>
    <mergeCell ref="B26:D26"/>
  </mergeCells>
  <pageMargins left="0.70866141732283472" right="0.70866141732283472" top="0.15748031496062992" bottom="0.15748031496062992" header="0.31496062992125984" footer="0.11811023622047245"/>
  <pageSetup paperSize="9" scale="47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  <legacyDrawing r:id="rId3"/>
  <oleObjects>
    <mc:AlternateContent xmlns:mc="http://schemas.openxmlformats.org/markup-compatibility/2006">
      <mc:Choice Requires="x14">
        <oleObject link="[1]!'!Январь2012!R1C2:R10C9'" oleUpdate="OLEUPDATE_ALWAYS" shapeId="174081">
          <objectPr defaultSize="0" autoPict="0" dde="1">
            <anchor moveWithCells="1">
              <from>
                <xdr:col>0</xdr:col>
                <xdr:colOff>123825</xdr:colOff>
                <xdr:row>72</xdr:row>
                <xdr:rowOff>123825</xdr:rowOff>
              </from>
              <to>
                <xdr:col>1</xdr:col>
                <xdr:colOff>257175</xdr:colOff>
                <xdr:row>74</xdr:row>
                <xdr:rowOff>0</xdr:rowOff>
              </to>
            </anchor>
          </objectPr>
        </oleObject>
      </mc:Choice>
      <mc:Fallback>
        <oleObject link="[1]!'!Январь2012!R1C2:R10C9'" oleUpdate="OLEUPDATE_ALWAYS" shapeId="174081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32">
    <pageSetUpPr fitToPage="1"/>
  </sheetPr>
  <dimension ref="B2:N180"/>
  <sheetViews>
    <sheetView workbookViewId="0"/>
  </sheetViews>
  <sheetFormatPr defaultRowHeight="13.5"/>
  <cols>
    <col min="1" max="1" width="3.42578125" style="69" customWidth="1"/>
    <col min="2" max="2" width="46.7109375" style="69" customWidth="1"/>
    <col min="3" max="4" width="18.42578125" style="69" customWidth="1"/>
    <col min="5" max="9" width="25.5703125" style="69" customWidth="1"/>
    <col min="10" max="10" width="10.5703125" style="69" customWidth="1"/>
    <col min="11" max="11" width="14.85546875" style="69" bestFit="1" customWidth="1"/>
    <col min="12" max="12" width="9.140625" style="69"/>
    <col min="13" max="13" width="23.42578125" style="69" customWidth="1"/>
    <col min="14" max="16384" width="9.140625" style="69"/>
  </cols>
  <sheetData>
    <row r="2" spans="2:14" s="1" customFormat="1" ht="20.25">
      <c r="B2" s="111" t="s">
        <v>48</v>
      </c>
      <c r="C2" s="111"/>
      <c r="D2" s="111"/>
      <c r="E2" s="111"/>
      <c r="F2" s="111"/>
      <c r="G2" s="111"/>
      <c r="H2" s="111"/>
    </row>
    <row r="3" spans="2:14" s="1" customFormat="1" ht="21" thickBot="1">
      <c r="B3" s="112">
        <v>43220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2">
        <f>B3</f>
        <v>43220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30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13" t="s">
        <v>16</v>
      </c>
      <c r="C11" s="113"/>
      <c r="D11" s="114"/>
      <c r="E11" s="67">
        <f>EDATE(B3,-1)</f>
        <v>43189</v>
      </c>
      <c r="F11" s="67">
        <f>B3</f>
        <v>43220</v>
      </c>
      <c r="G11" s="44" t="s">
        <v>9</v>
      </c>
      <c r="H11" s="44" t="s">
        <v>10</v>
      </c>
      <c r="J11" s="71"/>
    </row>
    <row r="12" spans="2:14" s="70" customFormat="1" ht="17.25">
      <c r="B12" s="115" t="s">
        <v>0</v>
      </c>
      <c r="C12" s="115"/>
      <c r="D12" s="116"/>
      <c r="E12" s="78">
        <v>2033008</v>
      </c>
      <c r="F12" s="78">
        <v>1973315</v>
      </c>
      <c r="G12" s="11">
        <f>F12-E12</f>
        <v>-59693</v>
      </c>
      <c r="H12" s="58">
        <f t="shared" ref="H12:H18" si="0">F12/E12-1</f>
        <v>-2.9361911020517328E-2</v>
      </c>
      <c r="I12" s="79"/>
      <c r="J12" s="80"/>
    </row>
    <row r="13" spans="2:14" s="70" customFormat="1" ht="17.25">
      <c r="B13" s="117" t="s">
        <v>1</v>
      </c>
      <c r="C13" s="117"/>
      <c r="D13" s="118"/>
      <c r="E13" s="78">
        <v>26901</v>
      </c>
      <c r="F13" s="78">
        <v>26981</v>
      </c>
      <c r="G13" s="11">
        <f t="shared" ref="G13:G18" si="1">F13-E13</f>
        <v>80</v>
      </c>
      <c r="H13" s="58">
        <f t="shared" si="0"/>
        <v>2.9738671424854868E-3</v>
      </c>
      <c r="I13" s="79"/>
      <c r="J13" s="80"/>
    </row>
    <row r="14" spans="2:14" s="70" customFormat="1" ht="17.25">
      <c r="B14" s="117" t="s">
        <v>40</v>
      </c>
      <c r="C14" s="117"/>
      <c r="D14" s="118"/>
      <c r="E14" s="78">
        <v>15473</v>
      </c>
      <c r="F14" s="78">
        <v>15137</v>
      </c>
      <c r="G14" s="11">
        <f t="shared" si="1"/>
        <v>-336</v>
      </c>
      <c r="H14" s="58">
        <f t="shared" si="0"/>
        <v>-2.1715245912234171E-2</v>
      </c>
      <c r="I14" s="79"/>
      <c r="J14" s="80"/>
    </row>
    <row r="15" spans="2:14" s="70" customFormat="1" ht="17.25">
      <c r="B15" s="119" t="s">
        <v>41</v>
      </c>
      <c r="C15" s="119"/>
      <c r="D15" s="120"/>
      <c r="E15" s="78">
        <v>8836</v>
      </c>
      <c r="F15" s="78">
        <v>8647</v>
      </c>
      <c r="G15" s="11">
        <f t="shared" si="1"/>
        <v>-189</v>
      </c>
      <c r="H15" s="58">
        <f t="shared" si="0"/>
        <v>-2.1389769126301528E-2</v>
      </c>
      <c r="I15" s="79"/>
      <c r="J15" s="80"/>
    </row>
    <row r="16" spans="2:14" s="70" customFormat="1" ht="17.25">
      <c r="B16" s="121" t="s">
        <v>42</v>
      </c>
      <c r="C16" s="121"/>
      <c r="D16" s="122"/>
      <c r="E16" s="78">
        <v>6637</v>
      </c>
      <c r="F16" s="78">
        <v>6490</v>
      </c>
      <c r="G16" s="11">
        <f t="shared" si="1"/>
        <v>-147</v>
      </c>
      <c r="H16" s="58">
        <f t="shared" si="0"/>
        <v>-2.2148561096881125E-2</v>
      </c>
      <c r="I16" s="79"/>
      <c r="J16" s="80"/>
    </row>
    <row r="17" spans="2:10" s="70" customFormat="1" ht="18" customHeight="1" thickBot="1">
      <c r="B17" s="123" t="s">
        <v>2</v>
      </c>
      <c r="C17" s="123"/>
      <c r="D17" s="124"/>
      <c r="E17" s="78">
        <v>34711</v>
      </c>
      <c r="F17" s="78">
        <v>37591</v>
      </c>
      <c r="G17" s="11">
        <f t="shared" si="1"/>
        <v>2880</v>
      </c>
      <c r="H17" s="58">
        <f t="shared" si="0"/>
        <v>8.2970816167785344E-2</v>
      </c>
      <c r="I17" s="79"/>
      <c r="J17" s="80"/>
    </row>
    <row r="18" spans="2:10" s="64" customFormat="1" ht="18" thickBot="1">
      <c r="B18" s="59" t="s">
        <v>3</v>
      </c>
      <c r="C18" s="59"/>
      <c r="D18" s="60"/>
      <c r="E18" s="66">
        <v>2110093</v>
      </c>
      <c r="F18" s="66">
        <v>2053024</v>
      </c>
      <c r="G18" s="66">
        <f t="shared" si="1"/>
        <v>-57069</v>
      </c>
      <c r="H18" s="63">
        <f t="shared" si="0"/>
        <v>-2.7045727368414596E-2</v>
      </c>
      <c r="I18" s="79"/>
      <c r="J18" s="80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31</v>
      </c>
      <c r="C21" s="14"/>
      <c r="D21" s="14"/>
      <c r="E21" s="14"/>
      <c r="F21" s="14"/>
      <c r="G21" s="14"/>
      <c r="H21" s="15" t="s">
        <v>11</v>
      </c>
    </row>
    <row r="22" spans="2:10" s="70" customFormat="1" ht="15.75" thickBot="1">
      <c r="B22" s="113" t="s">
        <v>16</v>
      </c>
      <c r="C22" s="113"/>
      <c r="D22" s="114"/>
      <c r="E22" s="67">
        <f>EDATE(B3,-1)</f>
        <v>43189</v>
      </c>
      <c r="F22" s="67">
        <f>F11</f>
        <v>43220</v>
      </c>
      <c r="G22" s="44" t="s">
        <v>9</v>
      </c>
      <c r="H22" s="44" t="s">
        <v>10</v>
      </c>
      <c r="J22" s="71"/>
    </row>
    <row r="23" spans="2:10" s="70" customFormat="1" ht="17.25">
      <c r="B23" s="115" t="s">
        <v>0</v>
      </c>
      <c r="C23" s="115"/>
      <c r="D23" s="116"/>
      <c r="E23" s="78">
        <v>1357954</v>
      </c>
      <c r="F23" s="78">
        <v>1393203</v>
      </c>
      <c r="G23" s="11">
        <f>F23-E23</f>
        <v>35249</v>
      </c>
      <c r="H23" s="58">
        <f>F23/E23-1</f>
        <v>2.5957433020558973E-2</v>
      </c>
      <c r="I23" s="80"/>
    </row>
    <row r="24" spans="2:10" s="70" customFormat="1" ht="17.25">
      <c r="B24" s="117" t="s">
        <v>1</v>
      </c>
      <c r="C24" s="117"/>
      <c r="D24" s="118"/>
      <c r="E24" s="78">
        <v>17183</v>
      </c>
      <c r="F24" s="78">
        <v>17275</v>
      </c>
      <c r="G24" s="11">
        <f t="shared" ref="G24:G29" si="2">F24-E24</f>
        <v>92</v>
      </c>
      <c r="H24" s="58">
        <f t="shared" ref="H24:H29" si="3">F24/E24-1</f>
        <v>5.3541290810685815E-3</v>
      </c>
      <c r="I24" s="80"/>
    </row>
    <row r="25" spans="2:10" s="70" customFormat="1" ht="17.25">
      <c r="B25" s="117" t="s">
        <v>40</v>
      </c>
      <c r="C25" s="117"/>
      <c r="D25" s="118"/>
      <c r="E25" s="78">
        <v>10430</v>
      </c>
      <c r="F25" s="78">
        <v>10629</v>
      </c>
      <c r="G25" s="11">
        <f t="shared" si="2"/>
        <v>199</v>
      </c>
      <c r="H25" s="58">
        <f t="shared" si="3"/>
        <v>1.9079578139980846E-2</v>
      </c>
      <c r="I25" s="80"/>
    </row>
    <row r="26" spans="2:10" s="70" customFormat="1" ht="17.25">
      <c r="B26" s="119" t="s">
        <v>41</v>
      </c>
      <c r="C26" s="119"/>
      <c r="D26" s="120"/>
      <c r="E26" s="78">
        <v>7593</v>
      </c>
      <c r="F26" s="78">
        <v>7794</v>
      </c>
      <c r="G26" s="11">
        <f t="shared" si="2"/>
        <v>201</v>
      </c>
      <c r="H26" s="58">
        <f t="shared" si="3"/>
        <v>2.6471750296325647E-2</v>
      </c>
      <c r="I26" s="80"/>
    </row>
    <row r="27" spans="2:10" s="70" customFormat="1" ht="17.25">
      <c r="B27" s="121" t="s">
        <v>42</v>
      </c>
      <c r="C27" s="121"/>
      <c r="D27" s="122"/>
      <c r="E27" s="78">
        <v>2837</v>
      </c>
      <c r="F27" s="78">
        <v>2835</v>
      </c>
      <c r="G27" s="11">
        <f t="shared" si="2"/>
        <v>-2</v>
      </c>
      <c r="H27" s="58">
        <f t="shared" si="3"/>
        <v>-7.0497003877334485E-4</v>
      </c>
      <c r="I27" s="80"/>
    </row>
    <row r="28" spans="2:10" s="70" customFormat="1" ht="18" customHeight="1" thickBot="1">
      <c r="B28" s="123" t="s">
        <v>2</v>
      </c>
      <c r="C28" s="123"/>
      <c r="D28" s="124"/>
      <c r="E28" s="78">
        <v>24461</v>
      </c>
      <c r="F28" s="78">
        <v>26577</v>
      </c>
      <c r="G28" s="11">
        <f t="shared" si="2"/>
        <v>2116</v>
      </c>
      <c r="H28" s="58">
        <f t="shared" si="3"/>
        <v>8.6505048853276589E-2</v>
      </c>
      <c r="I28" s="80"/>
    </row>
    <row r="29" spans="2:10" s="64" customFormat="1" ht="18" thickBot="1">
      <c r="B29" s="59" t="s">
        <v>3</v>
      </c>
      <c r="C29" s="59"/>
      <c r="D29" s="60"/>
      <c r="E29" s="66">
        <v>1410028</v>
      </c>
      <c r="F29" s="66">
        <v>1447684</v>
      </c>
      <c r="G29" s="66">
        <f t="shared" si="2"/>
        <v>37656</v>
      </c>
      <c r="H29" s="63">
        <f t="shared" si="3"/>
        <v>2.6705852649734574E-2</v>
      </c>
      <c r="I29" s="80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9" ht="15.75" thickBot="1">
      <c r="B33" s="125" t="s">
        <v>16</v>
      </c>
      <c r="C33" s="125"/>
      <c r="D33" s="126"/>
      <c r="E33" s="67">
        <f>EDATE(B3,-1)</f>
        <v>43189</v>
      </c>
      <c r="F33" s="67">
        <f>F11</f>
        <v>43220</v>
      </c>
      <c r="G33" s="16" t="s">
        <v>9</v>
      </c>
      <c r="H33" s="16" t="s">
        <v>10</v>
      </c>
    </row>
    <row r="34" spans="2:9" ht="17.25">
      <c r="B34" s="115" t="s">
        <v>0</v>
      </c>
      <c r="C34" s="115"/>
      <c r="D34" s="116"/>
      <c r="E34" s="72">
        <v>106360</v>
      </c>
      <c r="F34" s="72">
        <v>128756</v>
      </c>
      <c r="G34" s="11">
        <f t="shared" ref="G34:G40" si="4">F34-E34</f>
        <v>22396</v>
      </c>
      <c r="H34" s="58">
        <f t="shared" ref="H34:H40" si="5">F34/E34-1</f>
        <v>0.21056788266265514</v>
      </c>
      <c r="I34" s="57"/>
    </row>
    <row r="35" spans="2:9" ht="17.25">
      <c r="B35" s="117" t="s">
        <v>1</v>
      </c>
      <c r="C35" s="117"/>
      <c r="D35" s="118"/>
      <c r="E35" s="72">
        <v>1079</v>
      </c>
      <c r="F35" s="72">
        <v>1091</v>
      </c>
      <c r="G35" s="11">
        <f t="shared" si="4"/>
        <v>12</v>
      </c>
      <c r="H35" s="58">
        <f t="shared" si="5"/>
        <v>1.1121408711770142E-2</v>
      </c>
      <c r="I35" s="57"/>
    </row>
    <row r="36" spans="2:9" ht="17.25">
      <c r="B36" s="117" t="s">
        <v>40</v>
      </c>
      <c r="C36" s="117"/>
      <c r="D36" s="118"/>
      <c r="E36" s="72">
        <v>760</v>
      </c>
      <c r="F36" s="72">
        <v>893</v>
      </c>
      <c r="G36" s="11">
        <f t="shared" si="4"/>
        <v>133</v>
      </c>
      <c r="H36" s="58">
        <f t="shared" si="5"/>
        <v>0.17500000000000004</v>
      </c>
      <c r="I36" s="57"/>
    </row>
    <row r="37" spans="2:9" ht="17.25">
      <c r="B37" s="119" t="s">
        <v>41</v>
      </c>
      <c r="C37" s="119"/>
      <c r="D37" s="120"/>
      <c r="E37" s="72">
        <v>536</v>
      </c>
      <c r="F37" s="72">
        <v>668</v>
      </c>
      <c r="G37" s="11">
        <f t="shared" si="4"/>
        <v>132</v>
      </c>
      <c r="H37" s="58">
        <f t="shared" si="5"/>
        <v>0.24626865671641784</v>
      </c>
      <c r="I37" s="57"/>
    </row>
    <row r="38" spans="2:9" ht="17.25">
      <c r="B38" s="121" t="s">
        <v>42</v>
      </c>
      <c r="C38" s="121"/>
      <c r="D38" s="122"/>
      <c r="E38" s="72">
        <v>224</v>
      </c>
      <c r="F38" s="72">
        <v>225</v>
      </c>
      <c r="G38" s="11">
        <f t="shared" si="4"/>
        <v>1</v>
      </c>
      <c r="H38" s="58">
        <f t="shared" si="5"/>
        <v>4.4642857142858094E-3</v>
      </c>
      <c r="I38" s="57"/>
    </row>
    <row r="39" spans="2:9" ht="18" customHeight="1" thickBot="1">
      <c r="B39" s="123" t="s">
        <v>2</v>
      </c>
      <c r="C39" s="123"/>
      <c r="D39" s="124"/>
      <c r="E39" s="72">
        <v>4751</v>
      </c>
      <c r="F39" s="72">
        <v>10421</v>
      </c>
      <c r="G39" s="11">
        <f t="shared" si="4"/>
        <v>5670</v>
      </c>
      <c r="H39" s="58">
        <f t="shared" si="5"/>
        <v>1.1934329614817933</v>
      </c>
      <c r="I39" s="57"/>
    </row>
    <row r="40" spans="2:9" s="64" customFormat="1" ht="18" thickBot="1">
      <c r="B40" s="59" t="s">
        <v>3</v>
      </c>
      <c r="C40" s="59"/>
      <c r="D40" s="60"/>
      <c r="E40" s="66">
        <v>112950</v>
      </c>
      <c r="F40" s="66">
        <v>141161</v>
      </c>
      <c r="G40" s="66">
        <f t="shared" si="4"/>
        <v>28211</v>
      </c>
      <c r="H40" s="63">
        <f t="shared" si="5"/>
        <v>0.24976538291279327</v>
      </c>
      <c r="I40" s="57"/>
    </row>
    <row r="41" spans="2:9" ht="15">
      <c r="B41" s="6"/>
      <c r="C41" s="6"/>
      <c r="D41" s="6"/>
      <c r="E41" s="41"/>
      <c r="F41" s="41"/>
      <c r="G41" s="42"/>
      <c r="H41" s="43"/>
    </row>
    <row r="42" spans="2:9" ht="15">
      <c r="B42" s="10"/>
      <c r="C42" s="2"/>
      <c r="D42" s="2"/>
      <c r="E42" s="2"/>
      <c r="F42" s="2"/>
      <c r="G42" s="2"/>
    </row>
    <row r="43" spans="2:9" ht="17.25">
      <c r="B43" s="19"/>
      <c r="C43" s="19"/>
      <c r="D43" s="19"/>
      <c r="E43" s="19"/>
      <c r="F43" s="19"/>
      <c r="G43" s="19"/>
      <c r="H43" s="19"/>
    </row>
    <row r="44" spans="2:9" ht="17.25">
      <c r="B44" s="20" t="s">
        <v>15</v>
      </c>
      <c r="C44" s="19"/>
      <c r="D44" s="19"/>
      <c r="E44" s="19"/>
      <c r="F44" s="19"/>
      <c r="G44" s="19"/>
      <c r="H44" s="19"/>
    </row>
    <row r="45" spans="2:9" ht="18" thickBot="1">
      <c r="B45" s="22"/>
      <c r="C45" s="22"/>
      <c r="D45" s="22"/>
      <c r="E45" s="22"/>
      <c r="F45" s="22"/>
      <c r="G45" s="22"/>
      <c r="H45" s="22"/>
    </row>
    <row r="47" spans="2:9">
      <c r="F47" s="5"/>
    </row>
    <row r="48" spans="2:9" ht="18" thickBot="1">
      <c r="B48" s="12" t="s">
        <v>32</v>
      </c>
      <c r="C48" s="23"/>
      <c r="D48" s="23"/>
      <c r="E48" s="23"/>
      <c r="F48" s="23"/>
      <c r="G48" s="23"/>
      <c r="H48" s="127" t="s">
        <v>12</v>
      </c>
      <c r="I48" s="127"/>
    </row>
    <row r="49" spans="2:9" ht="15.75" thickBot="1">
      <c r="B49" s="125" t="s">
        <v>16</v>
      </c>
      <c r="C49" s="125"/>
      <c r="D49" s="126"/>
      <c r="E49" s="67">
        <v>41639</v>
      </c>
      <c r="F49" s="67">
        <f>EDATE(E49,12)</f>
        <v>42004</v>
      </c>
      <c r="G49" s="67">
        <f t="shared" ref="G49:I49" si="6">EDATE(F49,12)</f>
        <v>42369</v>
      </c>
      <c r="H49" s="67">
        <f t="shared" si="6"/>
        <v>42735</v>
      </c>
      <c r="I49" s="67">
        <f t="shared" si="6"/>
        <v>43100</v>
      </c>
    </row>
    <row r="50" spans="2:9" ht="17.25">
      <c r="B50" s="128" t="s">
        <v>0</v>
      </c>
      <c r="C50" s="128"/>
      <c r="D50" s="129"/>
      <c r="E50" s="74">
        <v>881844</v>
      </c>
      <c r="F50" s="74">
        <v>944559</v>
      </c>
      <c r="G50" s="74">
        <v>1006751</v>
      </c>
      <c r="H50" s="74">
        <v>1102966</v>
      </c>
      <c r="I50" s="74">
        <v>1310295.9999999998</v>
      </c>
    </row>
    <row r="51" spans="2:9" ht="17.25">
      <c r="B51" s="130" t="s">
        <v>1</v>
      </c>
      <c r="C51" s="130"/>
      <c r="D51" s="131"/>
      <c r="E51" s="75">
        <v>19539</v>
      </c>
      <c r="F51" s="75">
        <v>20178</v>
      </c>
      <c r="G51" s="75">
        <v>20753</v>
      </c>
      <c r="H51" s="75">
        <v>18622</v>
      </c>
      <c r="I51" s="75">
        <v>17766</v>
      </c>
    </row>
    <row r="52" spans="2:9" ht="17.25">
      <c r="B52" s="132" t="s">
        <v>40</v>
      </c>
      <c r="C52" s="132"/>
      <c r="D52" s="133"/>
      <c r="E52" s="77">
        <v>6957</v>
      </c>
      <c r="F52" s="77">
        <v>7486</v>
      </c>
      <c r="G52" s="77">
        <v>8729</v>
      </c>
      <c r="H52" s="77">
        <v>9215</v>
      </c>
      <c r="I52" s="77">
        <v>10211</v>
      </c>
    </row>
    <row r="53" spans="2:9" ht="18" thickBot="1">
      <c r="B53" s="134" t="s">
        <v>2</v>
      </c>
      <c r="C53" s="134"/>
      <c r="D53" s="135"/>
      <c r="E53" s="73">
        <v>5182</v>
      </c>
      <c r="F53" s="73">
        <v>5142</v>
      </c>
      <c r="G53" s="73">
        <v>3836</v>
      </c>
      <c r="H53" s="73">
        <v>10694</v>
      </c>
      <c r="I53" s="73">
        <v>22564.000000000004</v>
      </c>
    </row>
    <row r="54" spans="2:9" s="65" customFormat="1" ht="18" thickBot="1">
      <c r="B54" s="144" t="s">
        <v>3</v>
      </c>
      <c r="C54" s="144"/>
      <c r="D54" s="145"/>
      <c r="E54" s="76">
        <v>913522</v>
      </c>
      <c r="F54" s="76">
        <v>977365</v>
      </c>
      <c r="G54" s="76">
        <v>1040069</v>
      </c>
      <c r="H54" s="76">
        <v>1141497</v>
      </c>
      <c r="I54" s="76">
        <v>1360837</v>
      </c>
    </row>
    <row r="55" spans="2:9" ht="15">
      <c r="B55" s="6"/>
      <c r="C55" s="7"/>
      <c r="D55" s="8"/>
      <c r="E55" s="8"/>
      <c r="F55" s="8"/>
      <c r="G55" s="8"/>
      <c r="H55" s="8"/>
    </row>
    <row r="56" spans="2:9" ht="15">
      <c r="B56" s="6"/>
      <c r="C56" s="7"/>
      <c r="D56" s="8"/>
      <c r="E56" s="8"/>
      <c r="F56" s="8"/>
      <c r="G56" s="8"/>
      <c r="H56" s="8"/>
    </row>
    <row r="57" spans="2:9" ht="15">
      <c r="B57" s="6"/>
      <c r="C57" s="7"/>
      <c r="D57" s="8"/>
      <c r="E57" s="8"/>
      <c r="F57" s="8"/>
      <c r="G57" s="8"/>
      <c r="H57" s="8"/>
    </row>
    <row r="58" spans="2:9" ht="15">
      <c r="B58" s="6"/>
      <c r="C58" s="7"/>
      <c r="D58" s="8"/>
      <c r="E58" s="8"/>
      <c r="F58" s="8"/>
      <c r="G58" s="8"/>
      <c r="H58" s="8"/>
    </row>
    <row r="59" spans="2:9" ht="15">
      <c r="B59" s="6"/>
      <c r="C59" s="7"/>
      <c r="D59" s="8"/>
      <c r="E59" s="8"/>
      <c r="F59" s="8"/>
      <c r="G59" s="8"/>
      <c r="H59" s="8"/>
    </row>
    <row r="60" spans="2:9" ht="15">
      <c r="B60" s="6"/>
      <c r="C60" s="7"/>
      <c r="D60" s="8"/>
      <c r="E60" s="8"/>
      <c r="F60" s="8"/>
      <c r="G60" s="8"/>
      <c r="H60" s="8"/>
    </row>
    <row r="61" spans="2:9" ht="15">
      <c r="B61" s="6"/>
      <c r="C61" s="7"/>
      <c r="D61" s="8"/>
      <c r="E61" s="8"/>
      <c r="F61" s="8"/>
      <c r="G61" s="8"/>
      <c r="H61" s="8"/>
    </row>
    <row r="62" spans="2:9" ht="15">
      <c r="B62" s="6"/>
      <c r="C62" s="7"/>
      <c r="D62" s="8"/>
      <c r="E62" s="8"/>
      <c r="F62" s="8"/>
      <c r="G62" s="8"/>
      <c r="H62" s="8"/>
    </row>
    <row r="63" spans="2:9" ht="15">
      <c r="B63" s="6"/>
      <c r="C63" s="7"/>
      <c r="D63" s="8"/>
      <c r="E63" s="8"/>
      <c r="F63" s="8"/>
      <c r="G63" s="8"/>
      <c r="H63" s="8"/>
    </row>
    <row r="64" spans="2:9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33</v>
      </c>
      <c r="C82" s="23"/>
      <c r="D82" s="23"/>
      <c r="E82" s="23"/>
      <c r="F82" s="23"/>
      <c r="G82" s="23"/>
      <c r="H82" s="92" t="s">
        <v>11</v>
      </c>
      <c r="I82"/>
      <c r="J82"/>
      <c r="K82"/>
    </row>
    <row r="83" spans="2:11" ht="15.75" thickBot="1">
      <c r="B83" s="31" t="s">
        <v>16</v>
      </c>
      <c r="C83" s="67">
        <f>EDATE(D83,-1)</f>
        <v>43067</v>
      </c>
      <c r="D83" s="67">
        <f>EDATE(E83,-1)</f>
        <v>43097</v>
      </c>
      <c r="E83" s="67">
        <f>EDATE(F83,-1)</f>
        <v>43128</v>
      </c>
      <c r="F83" s="67">
        <f>EDATE(G83,-1)</f>
        <v>43159</v>
      </c>
      <c r="G83" s="67">
        <f>EDATE(H83,-1)</f>
        <v>43189</v>
      </c>
      <c r="H83" s="67">
        <f>EDATE(E11,1)</f>
        <v>43220</v>
      </c>
      <c r="I83"/>
      <c r="J83"/>
    </row>
    <row r="84" spans="2:11" ht="16.5" customHeight="1">
      <c r="B84" s="24" t="s">
        <v>0</v>
      </c>
      <c r="C84" s="74">
        <v>1284771.0000000002</v>
      </c>
      <c r="D84" s="74">
        <v>1310295.9999999998</v>
      </c>
      <c r="E84" s="74">
        <v>1322544</v>
      </c>
      <c r="F84" s="74">
        <v>1340140</v>
      </c>
      <c r="G84" s="74">
        <v>1357954</v>
      </c>
      <c r="H84" s="74">
        <v>1393203</v>
      </c>
    </row>
    <row r="85" spans="2:11" ht="16.5" customHeight="1">
      <c r="B85" s="25" t="s">
        <v>1</v>
      </c>
      <c r="C85" s="75">
        <v>17818</v>
      </c>
      <c r="D85" s="75">
        <v>17766</v>
      </c>
      <c r="E85" s="75">
        <v>17405</v>
      </c>
      <c r="F85" s="75">
        <v>17304</v>
      </c>
      <c r="G85" s="75">
        <v>17183</v>
      </c>
      <c r="H85" s="75">
        <v>17275</v>
      </c>
    </row>
    <row r="86" spans="2:11" ht="16.5" customHeight="1">
      <c r="B86" s="26" t="s">
        <v>40</v>
      </c>
      <c r="C86" s="77">
        <v>10090</v>
      </c>
      <c r="D86" s="77">
        <v>10211</v>
      </c>
      <c r="E86" s="77">
        <v>10254</v>
      </c>
      <c r="F86" s="77">
        <v>10291</v>
      </c>
      <c r="G86" s="77">
        <v>10430</v>
      </c>
      <c r="H86" s="77">
        <v>10629</v>
      </c>
    </row>
    <row r="87" spans="2:11" ht="16.5" customHeight="1" thickBot="1">
      <c r="B87" s="27" t="s">
        <v>2</v>
      </c>
      <c r="C87" s="73">
        <v>20882.999999999996</v>
      </c>
      <c r="D87" s="73">
        <v>22564.000000000004</v>
      </c>
      <c r="E87" s="73">
        <v>23260</v>
      </c>
      <c r="F87" s="73">
        <v>23801</v>
      </c>
      <c r="G87" s="73">
        <v>24461</v>
      </c>
      <c r="H87" s="73">
        <v>26577</v>
      </c>
    </row>
    <row r="88" spans="2:11" s="65" customFormat="1" ht="18" thickBot="1">
      <c r="B88" s="93" t="s">
        <v>3</v>
      </c>
      <c r="C88" s="76">
        <v>1333561.9999999998</v>
      </c>
      <c r="D88" s="76">
        <v>1360837</v>
      </c>
      <c r="E88" s="76">
        <v>1373463</v>
      </c>
      <c r="F88" s="76">
        <v>1391536</v>
      </c>
      <c r="G88" s="76">
        <v>1410028</v>
      </c>
      <c r="H88" s="76">
        <v>1447684</v>
      </c>
      <c r="I88" s="57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3">
        <f>B3</f>
        <v>43220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1"/>
      <c r="C127" s="68"/>
      <c r="D127" s="35"/>
      <c r="E127" s="35"/>
      <c r="F127" s="35"/>
      <c r="G127" s="35"/>
      <c r="H127" s="36" t="s">
        <v>12</v>
      </c>
    </row>
    <row r="128" spans="2:8" ht="30.75" customHeight="1" thickBot="1">
      <c r="B128" s="126" t="s">
        <v>22</v>
      </c>
      <c r="C128" s="146"/>
      <c r="D128" s="146"/>
      <c r="E128" s="146"/>
      <c r="F128" s="146"/>
      <c r="G128" s="147" t="s">
        <v>4</v>
      </c>
      <c r="H128" s="148"/>
    </row>
    <row r="129" spans="2:10" ht="18" customHeight="1" thickBot="1">
      <c r="B129" s="149" t="s">
        <v>20</v>
      </c>
      <c r="C129" s="150"/>
      <c r="D129" s="150"/>
      <c r="E129" s="150"/>
      <c r="F129" s="150"/>
      <c r="G129" s="151">
        <v>315</v>
      </c>
      <c r="H129" s="152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5">
        <f>C6</f>
        <v>43220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1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2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53" t="s">
        <v>17</v>
      </c>
      <c r="C138" s="153"/>
      <c r="D138" s="153"/>
      <c r="E138" s="153"/>
      <c r="F138" s="154"/>
      <c r="G138" s="155" t="s">
        <v>5</v>
      </c>
      <c r="H138" s="156"/>
      <c r="I138"/>
    </row>
    <row r="139" spans="2:10" ht="17.25" customHeight="1">
      <c r="B139" s="136" t="s">
        <v>28</v>
      </c>
      <c r="C139" s="136" t="s">
        <v>28</v>
      </c>
      <c r="D139" s="136" t="s">
        <v>28</v>
      </c>
      <c r="E139" s="136" t="s">
        <v>28</v>
      </c>
      <c r="F139" s="137" t="s">
        <v>28</v>
      </c>
      <c r="G139" s="138">
        <v>299000</v>
      </c>
      <c r="H139" s="139">
        <v>299000</v>
      </c>
      <c r="I139" s="46"/>
      <c r="J139" s="49"/>
    </row>
    <row r="140" spans="2:10" ht="13.5" customHeight="1">
      <c r="B140" s="140" t="s">
        <v>27</v>
      </c>
      <c r="C140" s="140" t="s">
        <v>27</v>
      </c>
      <c r="D140" s="140" t="s">
        <v>27</v>
      </c>
      <c r="E140" s="140" t="s">
        <v>27</v>
      </c>
      <c r="F140" s="141" t="s">
        <v>27</v>
      </c>
      <c r="G140" s="142">
        <v>287659</v>
      </c>
      <c r="H140" s="143">
        <v>287659</v>
      </c>
      <c r="I140" s="46"/>
      <c r="J140" s="49"/>
    </row>
    <row r="141" spans="2:10" ht="17.25" customHeight="1">
      <c r="B141" s="140" t="s">
        <v>49</v>
      </c>
      <c r="C141" s="140" t="s">
        <v>49</v>
      </c>
      <c r="D141" s="140" t="s">
        <v>49</v>
      </c>
      <c r="E141" s="140" t="s">
        <v>49</v>
      </c>
      <c r="F141" s="141" t="s">
        <v>49</v>
      </c>
      <c r="G141" s="142">
        <v>279330</v>
      </c>
      <c r="H141" s="143">
        <v>279330</v>
      </c>
      <c r="I141" s="46"/>
      <c r="J141" s="49"/>
    </row>
    <row r="142" spans="2:10" ht="17.25" customHeight="1">
      <c r="B142" s="140" t="s">
        <v>35</v>
      </c>
      <c r="C142" s="140" t="s">
        <v>35</v>
      </c>
      <c r="D142" s="140" t="s">
        <v>35</v>
      </c>
      <c r="E142" s="140" t="s">
        <v>35</v>
      </c>
      <c r="F142" s="141" t="s">
        <v>35</v>
      </c>
      <c r="G142" s="142">
        <v>191217</v>
      </c>
      <c r="H142" s="143">
        <v>191217</v>
      </c>
      <c r="I142" s="46"/>
      <c r="J142" s="49"/>
    </row>
    <row r="143" spans="2:10" ht="17.25" customHeight="1">
      <c r="B143" s="140" t="s">
        <v>50</v>
      </c>
      <c r="C143" s="140" t="s">
        <v>50</v>
      </c>
      <c r="D143" s="140" t="s">
        <v>50</v>
      </c>
      <c r="E143" s="140" t="s">
        <v>50</v>
      </c>
      <c r="F143" s="141" t="s">
        <v>50</v>
      </c>
      <c r="G143" s="142">
        <v>128007</v>
      </c>
      <c r="H143" s="143">
        <v>128007</v>
      </c>
      <c r="I143" s="46"/>
      <c r="J143" s="49"/>
    </row>
    <row r="144" spans="2:10" ht="13.5" customHeight="1">
      <c r="B144" s="140" t="s">
        <v>36</v>
      </c>
      <c r="C144" s="140" t="s">
        <v>36</v>
      </c>
      <c r="D144" s="140" t="s">
        <v>36</v>
      </c>
      <c r="E144" s="140" t="s">
        <v>36</v>
      </c>
      <c r="F144" s="141" t="s">
        <v>36</v>
      </c>
      <c r="G144" s="142">
        <v>69150</v>
      </c>
      <c r="H144" s="143">
        <v>69150</v>
      </c>
      <c r="I144" s="50"/>
      <c r="J144" s="49"/>
    </row>
    <row r="145" spans="2:13" ht="17.25" customHeight="1">
      <c r="B145" s="140" t="s">
        <v>29</v>
      </c>
      <c r="C145" s="140" t="s">
        <v>29</v>
      </c>
      <c r="D145" s="140" t="s">
        <v>29</v>
      </c>
      <c r="E145" s="140" t="s">
        <v>29</v>
      </c>
      <c r="F145" s="141" t="s">
        <v>29</v>
      </c>
      <c r="G145" s="142">
        <v>53971</v>
      </c>
      <c r="H145" s="143">
        <v>53971</v>
      </c>
      <c r="I145" s="46"/>
      <c r="J145" s="49"/>
    </row>
    <row r="146" spans="2:13" ht="17.25" customHeight="1">
      <c r="B146" s="140" t="s">
        <v>39</v>
      </c>
      <c r="C146" s="140" t="s">
        <v>39</v>
      </c>
      <c r="D146" s="140" t="s">
        <v>39</v>
      </c>
      <c r="E146" s="140" t="s">
        <v>39</v>
      </c>
      <c r="F146" s="141" t="s">
        <v>39</v>
      </c>
      <c r="G146" s="142">
        <v>35081</v>
      </c>
      <c r="H146" s="143">
        <v>35081</v>
      </c>
      <c r="I146" s="46"/>
      <c r="J146" s="49"/>
    </row>
    <row r="147" spans="2:13" ht="17.25" customHeight="1">
      <c r="B147" s="140" t="s">
        <v>54</v>
      </c>
      <c r="C147" s="140" t="s">
        <v>54</v>
      </c>
      <c r="D147" s="140" t="s">
        <v>54</v>
      </c>
      <c r="E147" s="140" t="s">
        <v>54</v>
      </c>
      <c r="F147" s="141" t="s">
        <v>54</v>
      </c>
      <c r="G147" s="142">
        <v>28203</v>
      </c>
      <c r="H147" s="143">
        <v>28203</v>
      </c>
      <c r="I147" s="46"/>
      <c r="J147" s="49"/>
      <c r="L147"/>
    </row>
    <row r="148" spans="2:13" ht="18" customHeight="1" thickBot="1">
      <c r="B148" s="157" t="s">
        <v>47</v>
      </c>
      <c r="C148" s="157" t="s">
        <v>47</v>
      </c>
      <c r="D148" s="157" t="s">
        <v>47</v>
      </c>
      <c r="E148" s="157" t="s">
        <v>47</v>
      </c>
      <c r="F148" s="149" t="s">
        <v>47</v>
      </c>
      <c r="G148" s="158">
        <v>23397</v>
      </c>
      <c r="H148" s="159">
        <v>23397</v>
      </c>
      <c r="I148" s="46"/>
      <c r="J148" s="49"/>
      <c r="L148"/>
    </row>
    <row r="149" spans="2:13" ht="17.25">
      <c r="G149" s="40"/>
      <c r="H149" s="40"/>
      <c r="I149" s="51"/>
      <c r="J149" s="51"/>
    </row>
    <row r="150" spans="2:13" ht="17.25">
      <c r="B150" s="39"/>
      <c r="C150" s="39"/>
      <c r="D150" s="39"/>
      <c r="E150" s="39"/>
      <c r="F150" s="39"/>
      <c r="G150" s="40"/>
      <c r="H150" s="40"/>
      <c r="I150" s="51"/>
      <c r="J150" s="51"/>
    </row>
    <row r="151" spans="2:13" ht="17.25">
      <c r="B151" s="81" t="s">
        <v>6</v>
      </c>
      <c r="C151" s="37"/>
      <c r="D151" s="37"/>
      <c r="E151" s="37"/>
      <c r="F151" s="37"/>
      <c r="G151" s="37"/>
      <c r="H151" s="38" t="s">
        <v>11</v>
      </c>
      <c r="I151" s="51"/>
      <c r="J151" s="51"/>
    </row>
    <row r="152" spans="2:13" ht="18" thickBot="1">
      <c r="B152" s="82" t="s">
        <v>25</v>
      </c>
      <c r="C152" s="37"/>
      <c r="D152" s="37"/>
      <c r="E152" s="37"/>
      <c r="F152" s="37"/>
      <c r="G152" s="37"/>
      <c r="H152" s="38"/>
      <c r="I152" s="51"/>
      <c r="J152" s="51"/>
    </row>
    <row r="153" spans="2:13" ht="15.75" thickBot="1">
      <c r="B153" s="125" t="s">
        <v>17</v>
      </c>
      <c r="C153" s="125"/>
      <c r="D153" s="125"/>
      <c r="E153" s="125"/>
      <c r="F153" s="126"/>
      <c r="G153" s="156" t="s">
        <v>5</v>
      </c>
      <c r="H153" s="156"/>
      <c r="I153" s="51"/>
      <c r="J153" s="51"/>
      <c r="K153"/>
      <c r="L153"/>
      <c r="M153"/>
    </row>
    <row r="154" spans="2:13" ht="17.25" customHeight="1">
      <c r="B154" s="136" t="s">
        <v>35</v>
      </c>
      <c r="C154" s="136" t="s">
        <v>35</v>
      </c>
      <c r="D154" s="136" t="s">
        <v>35</v>
      </c>
      <c r="E154" s="136" t="s">
        <v>35</v>
      </c>
      <c r="F154" s="137" t="s">
        <v>35</v>
      </c>
      <c r="G154" s="138">
        <v>23391</v>
      </c>
      <c r="H154" s="139">
        <v>23391</v>
      </c>
      <c r="I154" s="52"/>
      <c r="J154" s="49"/>
      <c r="K154" s="48"/>
      <c r="L154"/>
      <c r="M154"/>
    </row>
    <row r="155" spans="2:13" ht="17.25" customHeight="1">
      <c r="B155" s="140" t="s">
        <v>28</v>
      </c>
      <c r="C155" s="140" t="s">
        <v>28</v>
      </c>
      <c r="D155" s="140" t="s">
        <v>28</v>
      </c>
      <c r="E155" s="140" t="s">
        <v>28</v>
      </c>
      <c r="F155" s="141" t="s">
        <v>28</v>
      </c>
      <c r="G155" s="142">
        <v>21515</v>
      </c>
      <c r="H155" s="143">
        <v>21515</v>
      </c>
      <c r="I155" s="52"/>
      <c r="J155" s="49"/>
      <c r="K155" s="48"/>
      <c r="L155"/>
      <c r="M155"/>
    </row>
    <row r="156" spans="2:13" ht="17.25" customHeight="1">
      <c r="B156" s="140" t="s">
        <v>27</v>
      </c>
      <c r="C156" s="140" t="s">
        <v>27</v>
      </c>
      <c r="D156" s="140" t="s">
        <v>27</v>
      </c>
      <c r="E156" s="140" t="s">
        <v>27</v>
      </c>
      <c r="F156" s="141" t="s">
        <v>27</v>
      </c>
      <c r="G156" s="142">
        <v>21397</v>
      </c>
      <c r="H156" s="143">
        <v>21397</v>
      </c>
      <c r="I156" s="52"/>
      <c r="J156" s="49"/>
      <c r="K156" s="48"/>
      <c r="L156"/>
      <c r="M156"/>
    </row>
    <row r="157" spans="2:13" ht="17.25" customHeight="1">
      <c r="B157" s="140" t="s">
        <v>50</v>
      </c>
      <c r="C157" s="140" t="s">
        <v>50</v>
      </c>
      <c r="D157" s="140" t="s">
        <v>50</v>
      </c>
      <c r="E157" s="140" t="s">
        <v>50</v>
      </c>
      <c r="F157" s="141" t="s">
        <v>50</v>
      </c>
      <c r="G157" s="142">
        <v>15957</v>
      </c>
      <c r="H157" s="143">
        <v>15957</v>
      </c>
      <c r="I157" s="52"/>
      <c r="J157" s="49"/>
      <c r="K157" s="48"/>
      <c r="L157"/>
      <c r="M157"/>
    </row>
    <row r="158" spans="2:13" ht="17.25" customHeight="1">
      <c r="B158" s="140" t="s">
        <v>49</v>
      </c>
      <c r="C158" s="140" t="s">
        <v>49</v>
      </c>
      <c r="D158" s="140" t="s">
        <v>49</v>
      </c>
      <c r="E158" s="140" t="s">
        <v>49</v>
      </c>
      <c r="F158" s="141" t="s">
        <v>49</v>
      </c>
      <c r="G158" s="142">
        <v>14541</v>
      </c>
      <c r="H158" s="143">
        <v>14541</v>
      </c>
      <c r="I158" s="52"/>
      <c r="J158" s="49"/>
      <c r="K158" s="48"/>
      <c r="L158"/>
      <c r="M158"/>
    </row>
    <row r="159" spans="2:13" ht="17.25" customHeight="1">
      <c r="B159" s="140" t="s">
        <v>45</v>
      </c>
      <c r="C159" s="140" t="s">
        <v>45</v>
      </c>
      <c r="D159" s="140" t="s">
        <v>45</v>
      </c>
      <c r="E159" s="140" t="s">
        <v>45</v>
      </c>
      <c r="F159" s="141" t="s">
        <v>45</v>
      </c>
      <c r="G159" s="142">
        <v>9835</v>
      </c>
      <c r="H159" s="143">
        <v>9835</v>
      </c>
      <c r="I159" s="53"/>
      <c r="J159" s="49"/>
      <c r="K159" s="48"/>
      <c r="L159"/>
      <c r="M159"/>
    </row>
    <row r="160" spans="2:13" ht="17.25" customHeight="1">
      <c r="B160" s="140" t="s">
        <v>36</v>
      </c>
      <c r="C160" s="140" t="s">
        <v>36</v>
      </c>
      <c r="D160" s="140" t="s">
        <v>36</v>
      </c>
      <c r="E160" s="140" t="s">
        <v>36</v>
      </c>
      <c r="F160" s="141" t="s">
        <v>36</v>
      </c>
      <c r="G160" s="142">
        <v>6759</v>
      </c>
      <c r="H160" s="143">
        <v>6759</v>
      </c>
      <c r="I160" s="52"/>
      <c r="J160" s="49"/>
      <c r="K160" s="48"/>
      <c r="L160"/>
      <c r="M160"/>
    </row>
    <row r="161" spans="2:13" ht="17.25" customHeight="1">
      <c r="B161" s="140" t="s">
        <v>38</v>
      </c>
      <c r="C161" s="140" t="s">
        <v>38</v>
      </c>
      <c r="D161" s="140" t="s">
        <v>38</v>
      </c>
      <c r="E161" s="140" t="s">
        <v>38</v>
      </c>
      <c r="F161" s="141" t="s">
        <v>38</v>
      </c>
      <c r="G161" s="142">
        <v>3566</v>
      </c>
      <c r="H161" s="143">
        <v>3566</v>
      </c>
      <c r="I161" s="52"/>
      <c r="J161" s="49"/>
      <c r="K161" s="48"/>
      <c r="L161"/>
      <c r="M161"/>
    </row>
    <row r="162" spans="2:13" ht="17.25" customHeight="1">
      <c r="B162" s="140" t="s">
        <v>29</v>
      </c>
      <c r="C162" s="140" t="s">
        <v>29</v>
      </c>
      <c r="D162" s="140" t="s">
        <v>29</v>
      </c>
      <c r="E162" s="140" t="s">
        <v>29</v>
      </c>
      <c r="F162" s="141" t="s">
        <v>29</v>
      </c>
      <c r="G162" s="142">
        <v>3148</v>
      </c>
      <c r="H162" s="143">
        <v>3148</v>
      </c>
      <c r="I162" s="52"/>
      <c r="J162" s="49"/>
      <c r="K162" s="48"/>
      <c r="L162"/>
      <c r="M162"/>
    </row>
    <row r="163" spans="2:13" ht="18" customHeight="1" thickBot="1">
      <c r="B163" s="157" t="s">
        <v>37</v>
      </c>
      <c r="C163" s="157" t="s">
        <v>37</v>
      </c>
      <c r="D163" s="157" t="s">
        <v>37</v>
      </c>
      <c r="E163" s="157" t="s">
        <v>37</v>
      </c>
      <c r="F163" s="149" t="s">
        <v>37</v>
      </c>
      <c r="G163" s="158">
        <v>3144</v>
      </c>
      <c r="H163" s="159">
        <v>3144</v>
      </c>
      <c r="I163" s="52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4"/>
      <c r="H164" s="84"/>
      <c r="I164" s="51"/>
      <c r="J164" s="51"/>
      <c r="L164"/>
      <c r="M164"/>
    </row>
    <row r="165" spans="2:13" ht="17.25">
      <c r="G165" s="40"/>
      <c r="H165" s="40"/>
      <c r="I165" s="2"/>
      <c r="J165" s="2"/>
    </row>
    <row r="166" spans="2:13" ht="17.25">
      <c r="B166" s="81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1"/>
      <c r="K166"/>
    </row>
    <row r="167" spans="2:13" ht="18" thickBot="1">
      <c r="B167" s="82" t="s">
        <v>26</v>
      </c>
      <c r="C167" s="37"/>
      <c r="D167" s="37"/>
      <c r="E167" s="37"/>
      <c r="F167" s="37"/>
      <c r="G167" s="37"/>
      <c r="H167" s="38"/>
      <c r="I167" s="2"/>
      <c r="J167" s="51"/>
      <c r="K167"/>
    </row>
    <row r="168" spans="2:13" ht="15" customHeight="1" thickBot="1">
      <c r="B168" s="153" t="s">
        <v>17</v>
      </c>
      <c r="C168" s="153"/>
      <c r="D168" s="153"/>
      <c r="E168" s="153"/>
      <c r="F168" s="154"/>
      <c r="G168" s="155" t="s">
        <v>8</v>
      </c>
      <c r="H168" s="156"/>
      <c r="I168" s="2"/>
      <c r="J168" s="2"/>
    </row>
    <row r="169" spans="2:13" ht="17.25" customHeight="1">
      <c r="B169" s="136" t="s">
        <v>50</v>
      </c>
      <c r="C169" s="136" t="s">
        <v>50</v>
      </c>
      <c r="D169" s="136" t="s">
        <v>50</v>
      </c>
      <c r="E169" s="136" t="s">
        <v>50</v>
      </c>
      <c r="F169" s="137" t="s">
        <v>50</v>
      </c>
      <c r="G169" s="138">
        <v>2705646377557.2402</v>
      </c>
      <c r="H169" s="139">
        <v>2705646377557.2402</v>
      </c>
      <c r="I169" s="54"/>
      <c r="J169" s="55"/>
    </row>
    <row r="170" spans="2:13" ht="17.25" customHeight="1">
      <c r="B170" s="140" t="s">
        <v>55</v>
      </c>
      <c r="C170" s="140" t="s">
        <v>55</v>
      </c>
      <c r="D170" s="140" t="s">
        <v>55</v>
      </c>
      <c r="E170" s="140" t="s">
        <v>55</v>
      </c>
      <c r="F170" s="141" t="s">
        <v>55</v>
      </c>
      <c r="G170" s="142">
        <v>2683880121196.8901</v>
      </c>
      <c r="H170" s="143">
        <v>2683880121196.8901</v>
      </c>
      <c r="I170" s="54"/>
      <c r="J170" s="55"/>
    </row>
    <row r="171" spans="2:13" ht="17.25" customHeight="1">
      <c r="B171" s="140" t="s">
        <v>28</v>
      </c>
      <c r="C171" s="140" t="s">
        <v>28</v>
      </c>
      <c r="D171" s="140" t="s">
        <v>28</v>
      </c>
      <c r="E171" s="140" t="s">
        <v>28</v>
      </c>
      <c r="F171" s="141" t="s">
        <v>28</v>
      </c>
      <c r="G171" s="142">
        <v>2104753198280.5</v>
      </c>
      <c r="H171" s="143">
        <v>2104753198280.5</v>
      </c>
      <c r="I171" s="54"/>
      <c r="J171" s="55"/>
    </row>
    <row r="172" spans="2:13" ht="17.25" customHeight="1">
      <c r="B172" s="140" t="s">
        <v>34</v>
      </c>
      <c r="C172" s="140" t="s">
        <v>34</v>
      </c>
      <c r="D172" s="140" t="s">
        <v>34</v>
      </c>
      <c r="E172" s="140" t="s">
        <v>34</v>
      </c>
      <c r="F172" s="141" t="s">
        <v>34</v>
      </c>
      <c r="G172" s="142">
        <v>1117837264891.2</v>
      </c>
      <c r="H172" s="143">
        <v>1117837264891.2</v>
      </c>
      <c r="I172" s="54"/>
      <c r="J172" s="55"/>
    </row>
    <row r="173" spans="2:13" ht="17.25" customHeight="1">
      <c r="B173" s="140" t="s">
        <v>46</v>
      </c>
      <c r="C173" s="140" t="s">
        <v>46</v>
      </c>
      <c r="D173" s="140" t="s">
        <v>46</v>
      </c>
      <c r="E173" s="140" t="s">
        <v>46</v>
      </c>
      <c r="F173" s="141" t="s">
        <v>46</v>
      </c>
      <c r="G173" s="142">
        <v>1015734324004.66</v>
      </c>
      <c r="H173" s="143">
        <v>1015734324004.66</v>
      </c>
      <c r="I173" s="56"/>
      <c r="J173" s="49"/>
    </row>
    <row r="174" spans="2:13" ht="17.25" customHeight="1">
      <c r="B174" s="140" t="s">
        <v>27</v>
      </c>
      <c r="C174" s="140" t="s">
        <v>27</v>
      </c>
      <c r="D174" s="140" t="s">
        <v>27</v>
      </c>
      <c r="E174" s="140" t="s">
        <v>27</v>
      </c>
      <c r="F174" s="141" t="s">
        <v>27</v>
      </c>
      <c r="G174" s="142">
        <v>653996067545.42004</v>
      </c>
      <c r="H174" s="143">
        <v>653996067545.42004</v>
      </c>
      <c r="I174" s="54"/>
      <c r="J174" s="55"/>
    </row>
    <row r="175" spans="2:13" ht="17.25" customHeight="1">
      <c r="B175" s="140" t="s">
        <v>35</v>
      </c>
      <c r="C175" s="140" t="s">
        <v>35</v>
      </c>
      <c r="D175" s="140" t="s">
        <v>35</v>
      </c>
      <c r="E175" s="140" t="s">
        <v>35</v>
      </c>
      <c r="F175" s="141" t="s">
        <v>35</v>
      </c>
      <c r="G175" s="142">
        <v>616128467105.68005</v>
      </c>
      <c r="H175" s="143">
        <v>616128467105.68005</v>
      </c>
      <c r="I175" s="54"/>
      <c r="J175" s="55"/>
    </row>
    <row r="176" spans="2:13" ht="17.25" customHeight="1">
      <c r="B176" s="140" t="s">
        <v>52</v>
      </c>
      <c r="C176" s="140" t="s">
        <v>52</v>
      </c>
      <c r="D176" s="140" t="s">
        <v>52</v>
      </c>
      <c r="E176" s="140" t="s">
        <v>52</v>
      </c>
      <c r="F176" s="141" t="s">
        <v>52</v>
      </c>
      <c r="G176" s="142">
        <v>545566798072.09998</v>
      </c>
      <c r="H176" s="143">
        <v>545566798072.09998</v>
      </c>
      <c r="I176" s="54"/>
      <c r="J176" s="55"/>
    </row>
    <row r="177" spans="2:10" ht="17.25" customHeight="1">
      <c r="B177" s="140" t="s">
        <v>39</v>
      </c>
      <c r="C177" s="140" t="s">
        <v>39</v>
      </c>
      <c r="D177" s="140" t="s">
        <v>39</v>
      </c>
      <c r="E177" s="140" t="s">
        <v>39</v>
      </c>
      <c r="F177" s="141" t="s">
        <v>39</v>
      </c>
      <c r="G177" s="142">
        <v>504923484174.97998</v>
      </c>
      <c r="H177" s="143">
        <v>504923484174.97998</v>
      </c>
      <c r="I177" s="54"/>
      <c r="J177" s="55"/>
    </row>
    <row r="178" spans="2:10" ht="18" customHeight="1" thickBot="1">
      <c r="B178" s="157" t="s">
        <v>51</v>
      </c>
      <c r="C178" s="157" t="s">
        <v>51</v>
      </c>
      <c r="D178" s="157" t="s">
        <v>51</v>
      </c>
      <c r="E178" s="157" t="s">
        <v>51</v>
      </c>
      <c r="F178" s="149" t="s">
        <v>51</v>
      </c>
      <c r="G178" s="158">
        <v>490691105419.88</v>
      </c>
      <c r="H178" s="159">
        <v>490691105419.88</v>
      </c>
      <c r="I178" s="54"/>
      <c r="J178" s="55"/>
    </row>
    <row r="179" spans="2:10" ht="17.25">
      <c r="G179" s="40"/>
      <c r="H179" s="40"/>
      <c r="J179" s="47"/>
    </row>
    <row r="180" spans="2:10">
      <c r="B180" s="57"/>
      <c r="J180" s="47"/>
    </row>
  </sheetData>
  <dataConsolidate link="1"/>
  <mergeCells count="101">
    <mergeCell ref="B2:H2"/>
    <mergeCell ref="B3:H3"/>
    <mergeCell ref="I3:N3"/>
    <mergeCell ref="B11:D11"/>
    <mergeCell ref="B12:D12"/>
    <mergeCell ref="B13:D13"/>
    <mergeCell ref="B24:D24"/>
    <mergeCell ref="B25:D25"/>
    <mergeCell ref="B26:D26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H48:I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</mergeCells>
  <pageMargins left="0.70866141732283472" right="0.70866141732283472" top="0.15748031496062992" bottom="0.15748031496062992" header="0.31496062992125984" footer="0.11811023622047245"/>
  <pageSetup paperSize="9" scale="47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  <legacyDrawing r:id="rId3"/>
  <oleObjects>
    <mc:AlternateContent xmlns:mc="http://schemas.openxmlformats.org/markup-compatibility/2006">
      <mc:Choice Requires="x14">
        <oleObject link="[1]!'!Январь2012!R1C2:R10C9'" oleUpdate="OLEUPDATE_ALWAYS" shapeId="175105">
          <objectPr defaultSize="0" autoPict="0" dde="1">
            <anchor moveWithCells="1">
              <from>
                <xdr:col>0</xdr:col>
                <xdr:colOff>123825</xdr:colOff>
                <xdr:row>72</xdr:row>
                <xdr:rowOff>123825</xdr:rowOff>
              </from>
              <to>
                <xdr:col>1</xdr:col>
                <xdr:colOff>257175</xdr:colOff>
                <xdr:row>74</xdr:row>
                <xdr:rowOff>0</xdr:rowOff>
              </to>
            </anchor>
          </objectPr>
        </oleObject>
      </mc:Choice>
      <mc:Fallback>
        <oleObject link="[1]!'!Январь2012!R1C2:R10C9'" oleUpdate="OLEUPDATE_ALWAYS" shapeId="175105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33">
    <pageSetUpPr fitToPage="1"/>
  </sheetPr>
  <dimension ref="B2:N180"/>
  <sheetViews>
    <sheetView workbookViewId="0"/>
  </sheetViews>
  <sheetFormatPr defaultRowHeight="13.5"/>
  <cols>
    <col min="1" max="1" width="3.42578125" style="69" customWidth="1"/>
    <col min="2" max="2" width="46.7109375" style="69" customWidth="1"/>
    <col min="3" max="4" width="18.42578125" style="69" customWidth="1"/>
    <col min="5" max="9" width="25.5703125" style="69" customWidth="1"/>
    <col min="10" max="10" width="10.5703125" style="69" customWidth="1"/>
    <col min="11" max="11" width="14.85546875" style="69" bestFit="1" customWidth="1"/>
    <col min="12" max="12" width="9.140625" style="69"/>
    <col min="13" max="13" width="23.42578125" style="69" customWidth="1"/>
    <col min="14" max="16384" width="9.140625" style="69"/>
  </cols>
  <sheetData>
    <row r="2" spans="2:14" s="1" customFormat="1" ht="20.25">
      <c r="B2" s="111" t="s">
        <v>48</v>
      </c>
      <c r="C2" s="111"/>
      <c r="D2" s="111"/>
      <c r="E2" s="111"/>
      <c r="F2" s="111"/>
      <c r="G2" s="111"/>
      <c r="H2" s="111"/>
    </row>
    <row r="3" spans="2:14" s="1" customFormat="1" ht="21" thickBot="1">
      <c r="B3" s="112">
        <v>43251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2">
        <f>B3</f>
        <v>43251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30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13" t="s">
        <v>16</v>
      </c>
      <c r="C11" s="113"/>
      <c r="D11" s="114"/>
      <c r="E11" s="67">
        <f>EDATE(B3,-1)</f>
        <v>43220</v>
      </c>
      <c r="F11" s="67">
        <f>B3</f>
        <v>43251</v>
      </c>
      <c r="G11" s="44" t="s">
        <v>9</v>
      </c>
      <c r="H11" s="44" t="s">
        <v>10</v>
      </c>
      <c r="J11" s="71"/>
    </row>
    <row r="12" spans="2:14" s="70" customFormat="1" ht="17.25">
      <c r="B12" s="115" t="s">
        <v>0</v>
      </c>
      <c r="C12" s="115"/>
      <c r="D12" s="116"/>
      <c r="E12" s="78">
        <v>1973315</v>
      </c>
      <c r="F12" s="78">
        <v>2259963</v>
      </c>
      <c r="G12" s="11">
        <f>F12-E12</f>
        <v>286648</v>
      </c>
      <c r="H12" s="58">
        <f t="shared" ref="H12:H18" si="0">F12/E12-1</f>
        <v>0.14526216037480078</v>
      </c>
      <c r="I12" s="79"/>
      <c r="J12" s="80"/>
    </row>
    <row r="13" spans="2:14" s="70" customFormat="1" ht="17.25">
      <c r="B13" s="117" t="s">
        <v>1</v>
      </c>
      <c r="C13" s="117"/>
      <c r="D13" s="118"/>
      <c r="E13" s="78">
        <v>26981</v>
      </c>
      <c r="F13" s="78">
        <v>28167</v>
      </c>
      <c r="G13" s="11">
        <f t="shared" ref="G13:G18" si="1">F13-E13</f>
        <v>1186</v>
      </c>
      <c r="H13" s="58">
        <f t="shared" si="0"/>
        <v>4.3956858530076692E-2</v>
      </c>
      <c r="I13" s="79"/>
      <c r="J13" s="80"/>
    </row>
    <row r="14" spans="2:14" s="70" customFormat="1" ht="17.25">
      <c r="B14" s="117" t="s">
        <v>40</v>
      </c>
      <c r="C14" s="117"/>
      <c r="D14" s="118"/>
      <c r="E14" s="78">
        <v>15137</v>
      </c>
      <c r="F14" s="78">
        <v>16627</v>
      </c>
      <c r="G14" s="11">
        <f t="shared" si="1"/>
        <v>1490</v>
      </c>
      <c r="H14" s="58">
        <f t="shared" si="0"/>
        <v>9.8434300059456969E-2</v>
      </c>
      <c r="I14" s="79"/>
      <c r="J14" s="80"/>
    </row>
    <row r="15" spans="2:14" s="70" customFormat="1" ht="17.25">
      <c r="B15" s="119" t="s">
        <v>41</v>
      </c>
      <c r="C15" s="119"/>
      <c r="D15" s="120"/>
      <c r="E15" s="78">
        <v>8647</v>
      </c>
      <c r="F15" s="78">
        <v>10258</v>
      </c>
      <c r="G15" s="11">
        <f t="shared" si="1"/>
        <v>1611</v>
      </c>
      <c r="H15" s="58">
        <f t="shared" si="0"/>
        <v>0.18630738984618933</v>
      </c>
      <c r="I15" s="79"/>
      <c r="J15" s="80"/>
    </row>
    <row r="16" spans="2:14" s="70" customFormat="1" ht="17.25">
      <c r="B16" s="121" t="s">
        <v>42</v>
      </c>
      <c r="C16" s="121"/>
      <c r="D16" s="122"/>
      <c r="E16" s="78">
        <v>6490</v>
      </c>
      <c r="F16" s="78">
        <v>6369</v>
      </c>
      <c r="G16" s="11">
        <f t="shared" si="1"/>
        <v>-121</v>
      </c>
      <c r="H16" s="58">
        <f t="shared" si="0"/>
        <v>-1.8644067796610209E-2</v>
      </c>
      <c r="I16" s="79"/>
      <c r="J16" s="80"/>
    </row>
    <row r="17" spans="2:10" s="70" customFormat="1" ht="18" customHeight="1" thickBot="1">
      <c r="B17" s="123" t="s">
        <v>2</v>
      </c>
      <c r="C17" s="123"/>
      <c r="D17" s="124"/>
      <c r="E17" s="78">
        <v>37591</v>
      </c>
      <c r="F17" s="78">
        <v>38354</v>
      </c>
      <c r="G17" s="11">
        <f t="shared" si="1"/>
        <v>763</v>
      </c>
      <c r="H17" s="58">
        <f t="shared" si="0"/>
        <v>2.0297411614482286E-2</v>
      </c>
      <c r="I17" s="79"/>
      <c r="J17" s="80"/>
    </row>
    <row r="18" spans="2:10" s="64" customFormat="1" ht="18" thickBot="1">
      <c r="B18" s="59" t="s">
        <v>3</v>
      </c>
      <c r="C18" s="59"/>
      <c r="D18" s="60"/>
      <c r="E18" s="66">
        <v>2053024</v>
      </c>
      <c r="F18" s="66">
        <v>2343111</v>
      </c>
      <c r="G18" s="66">
        <f t="shared" si="1"/>
        <v>290087</v>
      </c>
      <c r="H18" s="63">
        <f t="shared" si="0"/>
        <v>0.14129742272861878</v>
      </c>
      <c r="I18" s="79"/>
      <c r="J18" s="80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31</v>
      </c>
      <c r="C21" s="14"/>
      <c r="D21" s="14"/>
      <c r="E21" s="14"/>
      <c r="F21" s="14"/>
      <c r="G21" s="14"/>
      <c r="H21" s="15" t="s">
        <v>11</v>
      </c>
    </row>
    <row r="22" spans="2:10" s="70" customFormat="1" ht="15.75" thickBot="1">
      <c r="B22" s="113" t="s">
        <v>16</v>
      </c>
      <c r="C22" s="113"/>
      <c r="D22" s="114"/>
      <c r="E22" s="67">
        <f>EDATE(B3,-1)</f>
        <v>43220</v>
      </c>
      <c r="F22" s="67">
        <f>F11</f>
        <v>43251</v>
      </c>
      <c r="G22" s="44" t="s">
        <v>9</v>
      </c>
      <c r="H22" s="44" t="s">
        <v>10</v>
      </c>
      <c r="J22" s="71"/>
    </row>
    <row r="23" spans="2:10" s="70" customFormat="1" ht="17.25">
      <c r="B23" s="115" t="s">
        <v>0</v>
      </c>
      <c r="C23" s="115"/>
      <c r="D23" s="116"/>
      <c r="E23" s="78">
        <v>1393203</v>
      </c>
      <c r="F23" s="78">
        <v>1422382</v>
      </c>
      <c r="G23" s="11">
        <f>F23-E23</f>
        <v>29179</v>
      </c>
      <c r="H23" s="58">
        <f>F23/E23-1</f>
        <v>2.094382512813997E-2</v>
      </c>
      <c r="I23" s="80"/>
    </row>
    <row r="24" spans="2:10" s="70" customFormat="1" ht="17.25">
      <c r="B24" s="117" t="s">
        <v>1</v>
      </c>
      <c r="C24" s="117"/>
      <c r="D24" s="118"/>
      <c r="E24" s="78">
        <v>17275</v>
      </c>
      <c r="F24" s="78">
        <v>17314</v>
      </c>
      <c r="G24" s="11">
        <f t="shared" ref="G24:G29" si="2">F24-E24</f>
        <v>39</v>
      </c>
      <c r="H24" s="58">
        <f t="shared" ref="H24:H29" si="3">F24/E24-1</f>
        <v>2.2575976845151668E-3</v>
      </c>
      <c r="I24" s="80"/>
    </row>
    <row r="25" spans="2:10" s="70" customFormat="1" ht="17.25">
      <c r="B25" s="117" t="s">
        <v>40</v>
      </c>
      <c r="C25" s="117"/>
      <c r="D25" s="118"/>
      <c r="E25" s="78">
        <v>10629</v>
      </c>
      <c r="F25" s="78">
        <v>10751</v>
      </c>
      <c r="G25" s="11">
        <f t="shared" si="2"/>
        <v>122</v>
      </c>
      <c r="H25" s="58">
        <f t="shared" si="3"/>
        <v>1.147803179979312E-2</v>
      </c>
      <c r="I25" s="80"/>
    </row>
    <row r="26" spans="2:10" s="70" customFormat="1" ht="17.25">
      <c r="B26" s="119" t="s">
        <v>41</v>
      </c>
      <c r="C26" s="119"/>
      <c r="D26" s="120"/>
      <c r="E26" s="78">
        <v>7794</v>
      </c>
      <c r="F26" s="78">
        <v>7939</v>
      </c>
      <c r="G26" s="11">
        <f t="shared" si="2"/>
        <v>145</v>
      </c>
      <c r="H26" s="58">
        <f t="shared" si="3"/>
        <v>1.8604054400821246E-2</v>
      </c>
      <c r="I26" s="80"/>
    </row>
    <row r="27" spans="2:10" s="70" customFormat="1" ht="17.25">
      <c r="B27" s="121" t="s">
        <v>42</v>
      </c>
      <c r="C27" s="121"/>
      <c r="D27" s="122"/>
      <c r="E27" s="78">
        <v>2835</v>
      </c>
      <c r="F27" s="78">
        <v>2812</v>
      </c>
      <c r="G27" s="11">
        <f t="shared" si="2"/>
        <v>-23</v>
      </c>
      <c r="H27" s="58">
        <f t="shared" si="3"/>
        <v>-8.1128747795414791E-3</v>
      </c>
      <c r="I27" s="80"/>
    </row>
    <row r="28" spans="2:10" s="70" customFormat="1" ht="18" customHeight="1" thickBot="1">
      <c r="B28" s="123" t="s">
        <v>2</v>
      </c>
      <c r="C28" s="123"/>
      <c r="D28" s="124"/>
      <c r="E28" s="78">
        <v>26577</v>
      </c>
      <c r="F28" s="78">
        <v>26892</v>
      </c>
      <c r="G28" s="11">
        <f t="shared" si="2"/>
        <v>315</v>
      </c>
      <c r="H28" s="58">
        <f t="shared" si="3"/>
        <v>1.185235353877423E-2</v>
      </c>
      <c r="I28" s="80"/>
    </row>
    <row r="29" spans="2:10" s="64" customFormat="1" ht="18" thickBot="1">
      <c r="B29" s="59" t="s">
        <v>3</v>
      </c>
      <c r="C29" s="59"/>
      <c r="D29" s="60"/>
      <c r="E29" s="66">
        <v>1447684</v>
      </c>
      <c r="F29" s="66">
        <v>1477339</v>
      </c>
      <c r="G29" s="66">
        <f t="shared" si="2"/>
        <v>29655</v>
      </c>
      <c r="H29" s="63">
        <f t="shared" si="3"/>
        <v>2.0484442737503494E-2</v>
      </c>
      <c r="I29" s="80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9" ht="15.75" thickBot="1">
      <c r="B33" s="125" t="s">
        <v>16</v>
      </c>
      <c r="C33" s="125"/>
      <c r="D33" s="126"/>
      <c r="E33" s="67">
        <f>EDATE(B3,-1)</f>
        <v>43220</v>
      </c>
      <c r="F33" s="67">
        <f>F11</f>
        <v>43251</v>
      </c>
      <c r="G33" s="16" t="s">
        <v>9</v>
      </c>
      <c r="H33" s="16" t="s">
        <v>10</v>
      </c>
    </row>
    <row r="34" spans="2:9" ht="17.25">
      <c r="B34" s="115" t="s">
        <v>0</v>
      </c>
      <c r="C34" s="115"/>
      <c r="D34" s="116"/>
      <c r="E34" s="72">
        <v>128756</v>
      </c>
      <c r="F34" s="72">
        <v>110566</v>
      </c>
      <c r="G34" s="11">
        <f t="shared" ref="G34:G40" si="4">F34-E34</f>
        <v>-18190</v>
      </c>
      <c r="H34" s="58">
        <f t="shared" ref="H34:H40" si="5">F34/E34-1</f>
        <v>-0.14127496971014941</v>
      </c>
      <c r="I34" s="57"/>
    </row>
    <row r="35" spans="2:9" ht="17.25">
      <c r="B35" s="117" t="s">
        <v>1</v>
      </c>
      <c r="C35" s="117"/>
      <c r="D35" s="118"/>
      <c r="E35" s="72">
        <v>1091</v>
      </c>
      <c r="F35" s="72">
        <v>982</v>
      </c>
      <c r="G35" s="11">
        <f t="shared" si="4"/>
        <v>-109</v>
      </c>
      <c r="H35" s="58">
        <f t="shared" si="5"/>
        <v>-9.9908340971585741E-2</v>
      </c>
      <c r="I35" s="57"/>
    </row>
    <row r="36" spans="2:9" ht="17.25">
      <c r="B36" s="117" t="s">
        <v>40</v>
      </c>
      <c r="C36" s="117"/>
      <c r="D36" s="118"/>
      <c r="E36" s="72">
        <v>893</v>
      </c>
      <c r="F36" s="72">
        <v>797</v>
      </c>
      <c r="G36" s="11">
        <f t="shared" si="4"/>
        <v>-96</v>
      </c>
      <c r="H36" s="58">
        <f t="shared" si="5"/>
        <v>-0.10750279955207165</v>
      </c>
      <c r="I36" s="57"/>
    </row>
    <row r="37" spans="2:9" ht="17.25">
      <c r="B37" s="119" t="s">
        <v>41</v>
      </c>
      <c r="C37" s="119"/>
      <c r="D37" s="120"/>
      <c r="E37" s="72">
        <v>668</v>
      </c>
      <c r="F37" s="72">
        <v>591</v>
      </c>
      <c r="G37" s="11">
        <f t="shared" si="4"/>
        <v>-77</v>
      </c>
      <c r="H37" s="58">
        <f t="shared" si="5"/>
        <v>-0.1152694610778443</v>
      </c>
      <c r="I37" s="57"/>
    </row>
    <row r="38" spans="2:9" ht="17.25">
      <c r="B38" s="121" t="s">
        <v>42</v>
      </c>
      <c r="C38" s="121"/>
      <c r="D38" s="122"/>
      <c r="E38" s="72">
        <v>225</v>
      </c>
      <c r="F38" s="72">
        <v>206</v>
      </c>
      <c r="G38" s="11">
        <f t="shared" si="4"/>
        <v>-19</v>
      </c>
      <c r="H38" s="58">
        <f t="shared" si="5"/>
        <v>-8.4444444444444433E-2</v>
      </c>
      <c r="I38" s="57"/>
    </row>
    <row r="39" spans="2:9" ht="18" customHeight="1" thickBot="1">
      <c r="B39" s="123" t="s">
        <v>2</v>
      </c>
      <c r="C39" s="123"/>
      <c r="D39" s="124"/>
      <c r="E39" s="72">
        <v>10421</v>
      </c>
      <c r="F39" s="72">
        <v>6437</v>
      </c>
      <c r="G39" s="11">
        <f t="shared" si="4"/>
        <v>-3984</v>
      </c>
      <c r="H39" s="58">
        <f t="shared" si="5"/>
        <v>-0.38230496113616741</v>
      </c>
      <c r="I39" s="57"/>
    </row>
    <row r="40" spans="2:9" s="64" customFormat="1" ht="18" thickBot="1">
      <c r="B40" s="59" t="s">
        <v>3</v>
      </c>
      <c r="C40" s="59"/>
      <c r="D40" s="60"/>
      <c r="E40" s="66">
        <v>141161</v>
      </c>
      <c r="F40" s="66">
        <v>118782</v>
      </c>
      <c r="G40" s="66">
        <f t="shared" si="4"/>
        <v>-22379</v>
      </c>
      <c r="H40" s="63">
        <f t="shared" si="5"/>
        <v>-0.15853528949214013</v>
      </c>
      <c r="I40" s="57"/>
    </row>
    <row r="41" spans="2:9" ht="15">
      <c r="B41" s="6"/>
      <c r="C41" s="6"/>
      <c r="D41" s="6"/>
      <c r="E41" s="41"/>
      <c r="F41" s="41"/>
      <c r="G41" s="42"/>
      <c r="H41" s="43"/>
    </row>
    <row r="42" spans="2:9" ht="15">
      <c r="B42" s="10"/>
      <c r="C42" s="2"/>
      <c r="D42" s="2"/>
      <c r="E42" s="2"/>
      <c r="F42" s="2"/>
      <c r="G42" s="2"/>
    </row>
    <row r="43" spans="2:9" ht="17.25">
      <c r="B43" s="19"/>
      <c r="C43" s="19"/>
      <c r="D43" s="19"/>
      <c r="E43" s="19"/>
      <c r="F43" s="19"/>
      <c r="G43" s="19"/>
      <c r="H43" s="19"/>
    </row>
    <row r="44" spans="2:9" ht="17.25">
      <c r="B44" s="20" t="s">
        <v>15</v>
      </c>
      <c r="C44" s="19"/>
      <c r="D44" s="19"/>
      <c r="E44" s="19"/>
      <c r="F44" s="19"/>
      <c r="G44" s="19"/>
      <c r="H44" s="19"/>
    </row>
    <row r="45" spans="2:9" ht="18" thickBot="1">
      <c r="B45" s="22"/>
      <c r="C45" s="22"/>
      <c r="D45" s="22"/>
      <c r="E45" s="22"/>
      <c r="F45" s="22"/>
      <c r="G45" s="22"/>
      <c r="H45" s="22"/>
    </row>
    <row r="47" spans="2:9">
      <c r="F47" s="5"/>
    </row>
    <row r="48" spans="2:9" ht="18" thickBot="1">
      <c r="B48" s="12" t="s">
        <v>32</v>
      </c>
      <c r="C48" s="23"/>
      <c r="D48" s="23"/>
      <c r="E48" s="23"/>
      <c r="F48" s="23"/>
      <c r="G48" s="23"/>
      <c r="H48" s="127" t="s">
        <v>12</v>
      </c>
      <c r="I48" s="127"/>
    </row>
    <row r="49" spans="2:9" ht="15.75" thickBot="1">
      <c r="B49" s="125" t="s">
        <v>16</v>
      </c>
      <c r="C49" s="125"/>
      <c r="D49" s="126"/>
      <c r="E49" s="67">
        <v>41639</v>
      </c>
      <c r="F49" s="67">
        <f>EDATE(E49,12)</f>
        <v>42004</v>
      </c>
      <c r="G49" s="67">
        <f t="shared" ref="G49:I49" si="6">EDATE(F49,12)</f>
        <v>42369</v>
      </c>
      <c r="H49" s="67">
        <f t="shared" si="6"/>
        <v>42735</v>
      </c>
      <c r="I49" s="67">
        <f t="shared" si="6"/>
        <v>43100</v>
      </c>
    </row>
    <row r="50" spans="2:9" ht="17.25">
      <c r="B50" s="128" t="s">
        <v>0</v>
      </c>
      <c r="C50" s="128"/>
      <c r="D50" s="129"/>
      <c r="E50" s="74">
        <v>881844</v>
      </c>
      <c r="F50" s="74">
        <v>944559</v>
      </c>
      <c r="G50" s="74">
        <v>1006751</v>
      </c>
      <c r="H50" s="74">
        <v>1102966</v>
      </c>
      <c r="I50" s="74">
        <v>1310295.9999999998</v>
      </c>
    </row>
    <row r="51" spans="2:9" ht="17.25">
      <c r="B51" s="130" t="s">
        <v>1</v>
      </c>
      <c r="C51" s="130"/>
      <c r="D51" s="131"/>
      <c r="E51" s="75">
        <v>19539</v>
      </c>
      <c r="F51" s="75">
        <v>20178</v>
      </c>
      <c r="G51" s="75">
        <v>20753</v>
      </c>
      <c r="H51" s="75">
        <v>18622</v>
      </c>
      <c r="I51" s="75">
        <v>17766</v>
      </c>
    </row>
    <row r="52" spans="2:9" ht="17.25">
      <c r="B52" s="132" t="s">
        <v>40</v>
      </c>
      <c r="C52" s="132"/>
      <c r="D52" s="133"/>
      <c r="E52" s="77">
        <v>6957</v>
      </c>
      <c r="F52" s="77">
        <v>7486</v>
      </c>
      <c r="G52" s="77">
        <v>8729</v>
      </c>
      <c r="H52" s="77">
        <v>9215</v>
      </c>
      <c r="I52" s="77">
        <v>10211</v>
      </c>
    </row>
    <row r="53" spans="2:9" ht="18" thickBot="1">
      <c r="B53" s="134" t="s">
        <v>2</v>
      </c>
      <c r="C53" s="134"/>
      <c r="D53" s="135"/>
      <c r="E53" s="73">
        <v>5182</v>
      </c>
      <c r="F53" s="73">
        <v>5142</v>
      </c>
      <c r="G53" s="73">
        <v>3836</v>
      </c>
      <c r="H53" s="73">
        <v>10694</v>
      </c>
      <c r="I53" s="73">
        <v>22564.000000000004</v>
      </c>
    </row>
    <row r="54" spans="2:9" s="65" customFormat="1" ht="18" thickBot="1">
      <c r="B54" s="144" t="s">
        <v>3</v>
      </c>
      <c r="C54" s="144"/>
      <c r="D54" s="145"/>
      <c r="E54" s="76">
        <v>913522</v>
      </c>
      <c r="F54" s="76">
        <v>977365</v>
      </c>
      <c r="G54" s="76">
        <v>1040069</v>
      </c>
      <c r="H54" s="76">
        <v>1141497</v>
      </c>
      <c r="I54" s="76">
        <v>1360837</v>
      </c>
    </row>
    <row r="55" spans="2:9" ht="15">
      <c r="B55" s="6"/>
      <c r="C55" s="7"/>
      <c r="D55" s="8"/>
      <c r="E55" s="8"/>
      <c r="F55" s="8"/>
      <c r="G55" s="8"/>
      <c r="H55" s="8"/>
    </row>
    <row r="56" spans="2:9" ht="15">
      <c r="B56" s="6"/>
      <c r="C56" s="7"/>
      <c r="D56" s="8"/>
      <c r="E56" s="8"/>
      <c r="F56" s="8"/>
      <c r="G56" s="8"/>
      <c r="H56" s="8"/>
    </row>
    <row r="57" spans="2:9" ht="15">
      <c r="B57" s="6"/>
      <c r="C57" s="7"/>
      <c r="D57" s="8"/>
      <c r="E57" s="8"/>
      <c r="F57" s="8"/>
      <c r="G57" s="8"/>
      <c r="H57" s="8"/>
    </row>
    <row r="58" spans="2:9" ht="15">
      <c r="B58" s="6"/>
      <c r="C58" s="7"/>
      <c r="D58" s="8"/>
      <c r="E58" s="8"/>
      <c r="F58" s="8"/>
      <c r="G58" s="8"/>
      <c r="H58" s="8"/>
    </row>
    <row r="59" spans="2:9" ht="15">
      <c r="B59" s="6"/>
      <c r="C59" s="7"/>
      <c r="D59" s="8"/>
      <c r="E59" s="8"/>
      <c r="F59" s="8"/>
      <c r="G59" s="8"/>
      <c r="H59" s="8"/>
    </row>
    <row r="60" spans="2:9" ht="15">
      <c r="B60" s="6"/>
      <c r="C60" s="7"/>
      <c r="D60" s="8"/>
      <c r="E60" s="8"/>
      <c r="F60" s="8"/>
      <c r="G60" s="8"/>
      <c r="H60" s="8"/>
    </row>
    <row r="61" spans="2:9" ht="15">
      <c r="B61" s="6"/>
      <c r="C61" s="7"/>
      <c r="D61" s="8"/>
      <c r="E61" s="8"/>
      <c r="F61" s="8"/>
      <c r="G61" s="8"/>
      <c r="H61" s="8"/>
    </row>
    <row r="62" spans="2:9" ht="15">
      <c r="B62" s="6"/>
      <c r="C62" s="7"/>
      <c r="D62" s="8"/>
      <c r="E62" s="8"/>
      <c r="F62" s="8"/>
      <c r="G62" s="8"/>
      <c r="H62" s="8"/>
    </row>
    <row r="63" spans="2:9" ht="15">
      <c r="B63" s="6"/>
      <c r="C63" s="7"/>
      <c r="D63" s="8"/>
      <c r="E63" s="8"/>
      <c r="F63" s="8"/>
      <c r="G63" s="8"/>
      <c r="H63" s="8"/>
    </row>
    <row r="64" spans="2:9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33</v>
      </c>
      <c r="C82" s="23"/>
      <c r="D82" s="23"/>
      <c r="E82" s="23"/>
      <c r="F82" s="23"/>
      <c r="G82" s="23"/>
      <c r="H82" s="94" t="s">
        <v>11</v>
      </c>
      <c r="I82"/>
      <c r="J82"/>
      <c r="K82"/>
    </row>
    <row r="83" spans="2:11" ht="15.75" thickBot="1">
      <c r="B83" s="31" t="s">
        <v>16</v>
      </c>
      <c r="C83" s="67">
        <f>EDATE(D83,-1)</f>
        <v>43097</v>
      </c>
      <c r="D83" s="67">
        <f>EDATE(E83,-1)</f>
        <v>43128</v>
      </c>
      <c r="E83" s="67">
        <f>EDATE(F83,-1)</f>
        <v>43159</v>
      </c>
      <c r="F83" s="67">
        <f>EDATE(G83,-1)</f>
        <v>43189</v>
      </c>
      <c r="G83" s="67">
        <f>EDATE(H83,-1)</f>
        <v>43220</v>
      </c>
      <c r="H83" s="67">
        <f>EDATE(E11,1)</f>
        <v>43250</v>
      </c>
      <c r="I83"/>
      <c r="J83"/>
    </row>
    <row r="84" spans="2:11" ht="16.5" customHeight="1">
      <c r="B84" s="24" t="s">
        <v>0</v>
      </c>
      <c r="C84" s="74">
        <v>1310295.9999999998</v>
      </c>
      <c r="D84" s="74">
        <v>1322544</v>
      </c>
      <c r="E84" s="74">
        <v>1340140</v>
      </c>
      <c r="F84" s="74">
        <v>1357954</v>
      </c>
      <c r="G84" s="74">
        <v>1393203</v>
      </c>
      <c r="H84" s="74">
        <v>1422382</v>
      </c>
    </row>
    <row r="85" spans="2:11" ht="16.5" customHeight="1">
      <c r="B85" s="25" t="s">
        <v>1</v>
      </c>
      <c r="C85" s="75">
        <v>17766</v>
      </c>
      <c r="D85" s="75">
        <v>17405</v>
      </c>
      <c r="E85" s="75">
        <v>17304</v>
      </c>
      <c r="F85" s="75">
        <v>17183</v>
      </c>
      <c r="G85" s="75">
        <v>17275</v>
      </c>
      <c r="H85" s="75">
        <v>17314</v>
      </c>
    </row>
    <row r="86" spans="2:11" ht="16.5" customHeight="1">
      <c r="B86" s="26" t="s">
        <v>40</v>
      </c>
      <c r="C86" s="77">
        <v>10211</v>
      </c>
      <c r="D86" s="77">
        <v>10254</v>
      </c>
      <c r="E86" s="77">
        <v>10291</v>
      </c>
      <c r="F86" s="77">
        <v>10430</v>
      </c>
      <c r="G86" s="77">
        <v>10629</v>
      </c>
      <c r="H86" s="77">
        <v>10751</v>
      </c>
    </row>
    <row r="87" spans="2:11" ht="16.5" customHeight="1" thickBot="1">
      <c r="B87" s="27" t="s">
        <v>2</v>
      </c>
      <c r="C87" s="73">
        <v>22564.000000000004</v>
      </c>
      <c r="D87" s="73">
        <v>23260</v>
      </c>
      <c r="E87" s="73">
        <v>23801</v>
      </c>
      <c r="F87" s="73">
        <v>24461</v>
      </c>
      <c r="G87" s="73">
        <v>26577</v>
      </c>
      <c r="H87" s="73">
        <v>26892</v>
      </c>
    </row>
    <row r="88" spans="2:11" s="65" customFormat="1" ht="18" thickBot="1">
      <c r="B88" s="95" t="s">
        <v>3</v>
      </c>
      <c r="C88" s="76">
        <v>1360837</v>
      </c>
      <c r="D88" s="76">
        <v>1373463</v>
      </c>
      <c r="E88" s="76">
        <v>1391536</v>
      </c>
      <c r="F88" s="76">
        <v>1410028</v>
      </c>
      <c r="G88" s="76">
        <v>1447684</v>
      </c>
      <c r="H88" s="76">
        <v>1477339</v>
      </c>
      <c r="I88" s="57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3">
        <f>B3</f>
        <v>43251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1"/>
      <c r="C127" s="68"/>
      <c r="D127" s="35"/>
      <c r="E127" s="35"/>
      <c r="F127" s="35"/>
      <c r="G127" s="35"/>
      <c r="H127" s="36" t="s">
        <v>12</v>
      </c>
    </row>
    <row r="128" spans="2:8" ht="30.75" customHeight="1" thickBot="1">
      <c r="B128" s="126" t="s">
        <v>22</v>
      </c>
      <c r="C128" s="146"/>
      <c r="D128" s="146"/>
      <c r="E128" s="146"/>
      <c r="F128" s="146"/>
      <c r="G128" s="147" t="s">
        <v>4</v>
      </c>
      <c r="H128" s="148"/>
    </row>
    <row r="129" spans="2:10" ht="18" customHeight="1" thickBot="1">
      <c r="B129" s="149" t="s">
        <v>20</v>
      </c>
      <c r="C129" s="150"/>
      <c r="D129" s="150"/>
      <c r="E129" s="150"/>
      <c r="F129" s="150"/>
      <c r="G129" s="151">
        <v>300</v>
      </c>
      <c r="H129" s="152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5">
        <f>C6</f>
        <v>43251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1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2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53" t="s">
        <v>17</v>
      </c>
      <c r="C138" s="153"/>
      <c r="D138" s="153"/>
      <c r="E138" s="153"/>
      <c r="F138" s="154"/>
      <c r="G138" s="155" t="s">
        <v>5</v>
      </c>
      <c r="H138" s="156"/>
      <c r="I138"/>
    </row>
    <row r="139" spans="2:10" ht="17.25" customHeight="1">
      <c r="B139" s="136" t="s">
        <v>28</v>
      </c>
      <c r="C139" s="136" t="s">
        <v>28</v>
      </c>
      <c r="D139" s="136" t="s">
        <v>28</v>
      </c>
      <c r="E139" s="136" t="s">
        <v>28</v>
      </c>
      <c r="F139" s="137" t="s">
        <v>28</v>
      </c>
      <c r="G139" s="138">
        <v>303660</v>
      </c>
      <c r="H139" s="139">
        <v>303660</v>
      </c>
      <c r="I139" s="46"/>
      <c r="J139" s="49"/>
    </row>
    <row r="140" spans="2:10" ht="13.5" customHeight="1">
      <c r="B140" s="140" t="s">
        <v>27</v>
      </c>
      <c r="C140" s="140" t="s">
        <v>27</v>
      </c>
      <c r="D140" s="140" t="s">
        <v>27</v>
      </c>
      <c r="E140" s="140" t="s">
        <v>27</v>
      </c>
      <c r="F140" s="141" t="s">
        <v>27</v>
      </c>
      <c r="G140" s="142">
        <v>299550</v>
      </c>
      <c r="H140" s="143">
        <v>299550</v>
      </c>
      <c r="I140" s="46"/>
      <c r="J140" s="49"/>
    </row>
    <row r="141" spans="2:10" ht="17.25" customHeight="1">
      <c r="B141" s="140" t="s">
        <v>49</v>
      </c>
      <c r="C141" s="140" t="s">
        <v>49</v>
      </c>
      <c r="D141" s="140" t="s">
        <v>49</v>
      </c>
      <c r="E141" s="140" t="s">
        <v>49</v>
      </c>
      <c r="F141" s="141" t="s">
        <v>49</v>
      </c>
      <c r="G141" s="142">
        <v>280852</v>
      </c>
      <c r="H141" s="143">
        <v>280852</v>
      </c>
      <c r="I141" s="46"/>
      <c r="J141" s="49"/>
    </row>
    <row r="142" spans="2:10" ht="17.25" customHeight="1">
      <c r="B142" s="140" t="s">
        <v>35</v>
      </c>
      <c r="C142" s="140" t="s">
        <v>35</v>
      </c>
      <c r="D142" s="140" t="s">
        <v>35</v>
      </c>
      <c r="E142" s="140" t="s">
        <v>35</v>
      </c>
      <c r="F142" s="141" t="s">
        <v>35</v>
      </c>
      <c r="G142" s="142">
        <v>193280</v>
      </c>
      <c r="H142" s="143">
        <v>193280</v>
      </c>
      <c r="I142" s="46"/>
      <c r="J142" s="49"/>
    </row>
    <row r="143" spans="2:10" ht="17.25" customHeight="1">
      <c r="B143" s="140" t="s">
        <v>50</v>
      </c>
      <c r="C143" s="140" t="s">
        <v>50</v>
      </c>
      <c r="D143" s="140" t="s">
        <v>50</v>
      </c>
      <c r="E143" s="140" t="s">
        <v>50</v>
      </c>
      <c r="F143" s="141" t="s">
        <v>50</v>
      </c>
      <c r="G143" s="142">
        <v>130447</v>
      </c>
      <c r="H143" s="143">
        <v>130447</v>
      </c>
      <c r="I143" s="46"/>
      <c r="J143" s="49"/>
    </row>
    <row r="144" spans="2:10" ht="13.5" customHeight="1">
      <c r="B144" s="140" t="s">
        <v>36</v>
      </c>
      <c r="C144" s="140" t="s">
        <v>36</v>
      </c>
      <c r="D144" s="140" t="s">
        <v>36</v>
      </c>
      <c r="E144" s="140" t="s">
        <v>36</v>
      </c>
      <c r="F144" s="141" t="s">
        <v>36</v>
      </c>
      <c r="G144" s="142">
        <v>71816</v>
      </c>
      <c r="H144" s="143">
        <v>71816</v>
      </c>
      <c r="I144" s="50"/>
      <c r="J144" s="49"/>
    </row>
    <row r="145" spans="2:13" ht="17.25" customHeight="1">
      <c r="B145" s="140" t="s">
        <v>29</v>
      </c>
      <c r="C145" s="140" t="s">
        <v>29</v>
      </c>
      <c r="D145" s="140" t="s">
        <v>29</v>
      </c>
      <c r="E145" s="140" t="s">
        <v>29</v>
      </c>
      <c r="F145" s="141" t="s">
        <v>29</v>
      </c>
      <c r="G145" s="142">
        <v>50419</v>
      </c>
      <c r="H145" s="143">
        <v>50419</v>
      </c>
      <c r="I145" s="46"/>
      <c r="J145" s="49"/>
    </row>
    <row r="146" spans="2:13" ht="17.25" customHeight="1">
      <c r="B146" s="140" t="s">
        <v>56</v>
      </c>
      <c r="C146" s="140" t="s">
        <v>56</v>
      </c>
      <c r="D146" s="140" t="s">
        <v>56</v>
      </c>
      <c r="E146" s="140" t="s">
        <v>56</v>
      </c>
      <c r="F146" s="141" t="s">
        <v>56</v>
      </c>
      <c r="G146" s="142">
        <v>34058</v>
      </c>
      <c r="H146" s="143">
        <v>34058</v>
      </c>
      <c r="I146" s="46"/>
      <c r="J146" s="49"/>
    </row>
    <row r="147" spans="2:13" ht="17.25" customHeight="1">
      <c r="B147" s="140" t="s">
        <v>54</v>
      </c>
      <c r="C147" s="140" t="s">
        <v>54</v>
      </c>
      <c r="D147" s="140" t="s">
        <v>54</v>
      </c>
      <c r="E147" s="140" t="s">
        <v>54</v>
      </c>
      <c r="F147" s="141" t="s">
        <v>54</v>
      </c>
      <c r="G147" s="142">
        <v>29181</v>
      </c>
      <c r="H147" s="143">
        <v>29181</v>
      </c>
      <c r="I147" s="46"/>
      <c r="J147" s="49"/>
      <c r="L147"/>
    </row>
    <row r="148" spans="2:13" ht="18" customHeight="1" thickBot="1">
      <c r="B148" s="157" t="s">
        <v>47</v>
      </c>
      <c r="C148" s="157" t="s">
        <v>47</v>
      </c>
      <c r="D148" s="157" t="s">
        <v>47</v>
      </c>
      <c r="E148" s="157" t="s">
        <v>47</v>
      </c>
      <c r="F148" s="149" t="s">
        <v>47</v>
      </c>
      <c r="G148" s="158">
        <v>23531</v>
      </c>
      <c r="H148" s="159">
        <v>23531</v>
      </c>
      <c r="I148" s="46"/>
      <c r="J148" s="49"/>
      <c r="L148"/>
    </row>
    <row r="149" spans="2:13" ht="17.25">
      <c r="G149" s="40"/>
      <c r="H149" s="40"/>
      <c r="I149" s="51"/>
      <c r="J149" s="51"/>
    </row>
    <row r="150" spans="2:13" ht="17.25">
      <c r="B150" s="39"/>
      <c r="C150" s="39"/>
      <c r="D150" s="39"/>
      <c r="E150" s="39"/>
      <c r="F150" s="39"/>
      <c r="G150" s="40"/>
      <c r="H150" s="40"/>
      <c r="I150" s="51"/>
      <c r="J150" s="51"/>
    </row>
    <row r="151" spans="2:13" ht="17.25">
      <c r="B151" s="81" t="s">
        <v>6</v>
      </c>
      <c r="C151" s="37"/>
      <c r="D151" s="37"/>
      <c r="E151" s="37"/>
      <c r="F151" s="37"/>
      <c r="G151" s="37"/>
      <c r="H151" s="38" t="s">
        <v>11</v>
      </c>
      <c r="I151" s="51"/>
      <c r="J151" s="51"/>
    </row>
    <row r="152" spans="2:13" ht="18" thickBot="1">
      <c r="B152" s="82" t="s">
        <v>25</v>
      </c>
      <c r="C152" s="37"/>
      <c r="D152" s="37"/>
      <c r="E152" s="37"/>
      <c r="F152" s="37"/>
      <c r="G152" s="37"/>
      <c r="H152" s="38"/>
      <c r="I152" s="51"/>
      <c r="J152" s="51"/>
    </row>
    <row r="153" spans="2:13" ht="15.75" thickBot="1">
      <c r="B153" s="125" t="s">
        <v>17</v>
      </c>
      <c r="C153" s="125"/>
      <c r="D153" s="125"/>
      <c r="E153" s="125"/>
      <c r="F153" s="126"/>
      <c r="G153" s="156" t="s">
        <v>5</v>
      </c>
      <c r="H153" s="156"/>
      <c r="I153" s="51"/>
      <c r="J153" s="51"/>
      <c r="K153"/>
      <c r="L153"/>
      <c r="M153"/>
    </row>
    <row r="154" spans="2:13" ht="17.25" customHeight="1">
      <c r="B154" s="136" t="s">
        <v>35</v>
      </c>
      <c r="C154" s="136" t="s">
        <v>35</v>
      </c>
      <c r="D154" s="136" t="s">
        <v>35</v>
      </c>
      <c r="E154" s="136" t="s">
        <v>35</v>
      </c>
      <c r="F154" s="137" t="s">
        <v>35</v>
      </c>
      <c r="G154" s="138">
        <v>19837</v>
      </c>
      <c r="H154" s="139">
        <v>19837</v>
      </c>
      <c r="I154" s="52"/>
      <c r="J154" s="49"/>
      <c r="K154" s="48"/>
      <c r="L154"/>
      <c r="M154"/>
    </row>
    <row r="155" spans="2:13" ht="17.25" customHeight="1">
      <c r="B155" s="140" t="s">
        <v>28</v>
      </c>
      <c r="C155" s="140" t="s">
        <v>28</v>
      </c>
      <c r="D155" s="140" t="s">
        <v>28</v>
      </c>
      <c r="E155" s="140" t="s">
        <v>28</v>
      </c>
      <c r="F155" s="141" t="s">
        <v>28</v>
      </c>
      <c r="G155" s="142">
        <v>18202</v>
      </c>
      <c r="H155" s="143">
        <v>18202</v>
      </c>
      <c r="I155" s="52"/>
      <c r="J155" s="49"/>
      <c r="K155" s="48"/>
      <c r="L155"/>
      <c r="M155"/>
    </row>
    <row r="156" spans="2:13" ht="17.25" customHeight="1">
      <c r="B156" s="140" t="s">
        <v>27</v>
      </c>
      <c r="C156" s="140" t="s">
        <v>27</v>
      </c>
      <c r="D156" s="140" t="s">
        <v>27</v>
      </c>
      <c r="E156" s="140" t="s">
        <v>27</v>
      </c>
      <c r="F156" s="141" t="s">
        <v>27</v>
      </c>
      <c r="G156" s="142">
        <v>18077</v>
      </c>
      <c r="H156" s="143">
        <v>18077</v>
      </c>
      <c r="I156" s="52"/>
      <c r="J156" s="49"/>
      <c r="K156" s="48"/>
      <c r="L156"/>
      <c r="M156"/>
    </row>
    <row r="157" spans="2:13" ht="17.25" customHeight="1">
      <c r="B157" s="140" t="s">
        <v>50</v>
      </c>
      <c r="C157" s="140" t="s">
        <v>50</v>
      </c>
      <c r="D157" s="140" t="s">
        <v>50</v>
      </c>
      <c r="E157" s="140" t="s">
        <v>50</v>
      </c>
      <c r="F157" s="141" t="s">
        <v>50</v>
      </c>
      <c r="G157" s="142">
        <v>15099</v>
      </c>
      <c r="H157" s="143">
        <v>15099</v>
      </c>
      <c r="I157" s="52"/>
      <c r="J157" s="49"/>
      <c r="K157" s="48"/>
      <c r="L157"/>
      <c r="M157"/>
    </row>
    <row r="158" spans="2:13" ht="17.25" customHeight="1">
      <c r="B158" s="140" t="s">
        <v>49</v>
      </c>
      <c r="C158" s="140" t="s">
        <v>49</v>
      </c>
      <c r="D158" s="140" t="s">
        <v>49</v>
      </c>
      <c r="E158" s="140" t="s">
        <v>49</v>
      </c>
      <c r="F158" s="141" t="s">
        <v>49</v>
      </c>
      <c r="G158" s="142">
        <v>12587</v>
      </c>
      <c r="H158" s="143">
        <v>12587</v>
      </c>
      <c r="I158" s="52"/>
      <c r="J158" s="49"/>
      <c r="K158" s="48"/>
      <c r="L158"/>
      <c r="M158"/>
    </row>
    <row r="159" spans="2:13" ht="17.25" customHeight="1">
      <c r="B159" s="140" t="s">
        <v>36</v>
      </c>
      <c r="C159" s="140" t="s">
        <v>36</v>
      </c>
      <c r="D159" s="140" t="s">
        <v>36</v>
      </c>
      <c r="E159" s="140" t="s">
        <v>36</v>
      </c>
      <c r="F159" s="141" t="s">
        <v>36</v>
      </c>
      <c r="G159" s="142">
        <v>6014</v>
      </c>
      <c r="H159" s="143">
        <v>6014</v>
      </c>
      <c r="I159" s="53"/>
      <c r="J159" s="49"/>
      <c r="K159" s="48"/>
      <c r="L159"/>
      <c r="M159"/>
    </row>
    <row r="160" spans="2:13" ht="17.25" customHeight="1">
      <c r="B160" s="140" t="s">
        <v>45</v>
      </c>
      <c r="C160" s="140" t="s">
        <v>45</v>
      </c>
      <c r="D160" s="140" t="s">
        <v>45</v>
      </c>
      <c r="E160" s="140" t="s">
        <v>45</v>
      </c>
      <c r="F160" s="141" t="s">
        <v>45</v>
      </c>
      <c r="G160" s="142">
        <v>5891</v>
      </c>
      <c r="H160" s="143">
        <v>5891</v>
      </c>
      <c r="I160" s="52"/>
      <c r="J160" s="49"/>
      <c r="K160" s="48"/>
      <c r="L160"/>
      <c r="M160"/>
    </row>
    <row r="161" spans="2:13" ht="17.25" customHeight="1">
      <c r="B161" s="140" t="s">
        <v>38</v>
      </c>
      <c r="C161" s="140" t="s">
        <v>38</v>
      </c>
      <c r="D161" s="140" t="s">
        <v>38</v>
      </c>
      <c r="E161" s="140" t="s">
        <v>38</v>
      </c>
      <c r="F161" s="141" t="s">
        <v>38</v>
      </c>
      <c r="G161" s="142">
        <v>3134</v>
      </c>
      <c r="H161" s="143">
        <v>3134</v>
      </c>
      <c r="I161" s="52"/>
      <c r="J161" s="49"/>
      <c r="K161" s="48"/>
      <c r="L161"/>
      <c r="M161"/>
    </row>
    <row r="162" spans="2:13" ht="17.25" customHeight="1">
      <c r="B162" s="140" t="s">
        <v>57</v>
      </c>
      <c r="C162" s="140" t="s">
        <v>57</v>
      </c>
      <c r="D162" s="140" t="s">
        <v>57</v>
      </c>
      <c r="E162" s="140" t="s">
        <v>57</v>
      </c>
      <c r="F162" s="141" t="s">
        <v>57</v>
      </c>
      <c r="G162" s="142">
        <v>3072</v>
      </c>
      <c r="H162" s="143">
        <v>3072</v>
      </c>
      <c r="I162" s="52"/>
      <c r="J162" s="49"/>
      <c r="K162" s="48"/>
      <c r="L162"/>
      <c r="M162"/>
    </row>
    <row r="163" spans="2:13" ht="18" customHeight="1" thickBot="1">
      <c r="B163" s="157" t="s">
        <v>37</v>
      </c>
      <c r="C163" s="157" t="s">
        <v>37</v>
      </c>
      <c r="D163" s="157" t="s">
        <v>37</v>
      </c>
      <c r="E163" s="157" t="s">
        <v>37</v>
      </c>
      <c r="F163" s="149" t="s">
        <v>37</v>
      </c>
      <c r="G163" s="158">
        <v>2920</v>
      </c>
      <c r="H163" s="159">
        <v>2920</v>
      </c>
      <c r="I163" s="52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4"/>
      <c r="H164" s="84"/>
      <c r="I164" s="51"/>
      <c r="J164" s="51"/>
      <c r="L164"/>
      <c r="M164"/>
    </row>
    <row r="165" spans="2:13" ht="17.25">
      <c r="G165" s="40"/>
      <c r="H165" s="40"/>
      <c r="I165" s="2"/>
      <c r="J165" s="2"/>
    </row>
    <row r="166" spans="2:13" ht="17.25">
      <c r="B166" s="81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1"/>
      <c r="K166"/>
    </row>
    <row r="167" spans="2:13" ht="18" thickBot="1">
      <c r="B167" s="82" t="s">
        <v>26</v>
      </c>
      <c r="C167" s="37"/>
      <c r="D167" s="37"/>
      <c r="E167" s="37"/>
      <c r="F167" s="37"/>
      <c r="G167" s="37"/>
      <c r="H167" s="38"/>
      <c r="I167" s="2"/>
      <c r="J167" s="51"/>
      <c r="K167"/>
    </row>
    <row r="168" spans="2:13" ht="15" customHeight="1" thickBot="1">
      <c r="B168" s="153" t="s">
        <v>17</v>
      </c>
      <c r="C168" s="153"/>
      <c r="D168" s="153"/>
      <c r="E168" s="153"/>
      <c r="F168" s="154"/>
      <c r="G168" s="155" t="s">
        <v>8</v>
      </c>
      <c r="H168" s="156"/>
      <c r="I168" s="2"/>
      <c r="J168" s="2"/>
    </row>
    <row r="169" spans="2:13" ht="17.25" customHeight="1">
      <c r="B169" s="136" t="s">
        <v>55</v>
      </c>
      <c r="C169" s="136" t="s">
        <v>55</v>
      </c>
      <c r="D169" s="136" t="s">
        <v>55</v>
      </c>
      <c r="E169" s="136" t="s">
        <v>55</v>
      </c>
      <c r="F169" s="137" t="s">
        <v>55</v>
      </c>
      <c r="G169" s="138">
        <v>2431960224823.0601</v>
      </c>
      <c r="H169" s="139">
        <v>2431960224823.0601</v>
      </c>
      <c r="I169" s="54"/>
      <c r="J169" s="55"/>
    </row>
    <row r="170" spans="2:13" ht="17.25" customHeight="1">
      <c r="B170" s="140" t="s">
        <v>50</v>
      </c>
      <c r="C170" s="140" t="s">
        <v>50</v>
      </c>
      <c r="D170" s="140" t="s">
        <v>50</v>
      </c>
      <c r="E170" s="140" t="s">
        <v>50</v>
      </c>
      <c r="F170" s="141" t="s">
        <v>50</v>
      </c>
      <c r="G170" s="142">
        <v>1695828534728.6699</v>
      </c>
      <c r="H170" s="143">
        <v>1695828534728.6699</v>
      </c>
      <c r="I170" s="54"/>
      <c r="J170" s="55"/>
    </row>
    <row r="171" spans="2:13" ht="17.25" customHeight="1">
      <c r="B171" s="140" t="s">
        <v>28</v>
      </c>
      <c r="C171" s="140" t="s">
        <v>28</v>
      </c>
      <c r="D171" s="140" t="s">
        <v>28</v>
      </c>
      <c r="E171" s="140" t="s">
        <v>28</v>
      </c>
      <c r="F171" s="141" t="s">
        <v>28</v>
      </c>
      <c r="G171" s="142">
        <v>1467851092976.5901</v>
      </c>
      <c r="H171" s="143">
        <v>1467851092976.5901</v>
      </c>
      <c r="I171" s="54"/>
      <c r="J171" s="55"/>
    </row>
    <row r="172" spans="2:13" ht="17.25" customHeight="1">
      <c r="B172" s="140" t="s">
        <v>58</v>
      </c>
      <c r="C172" s="140" t="s">
        <v>58</v>
      </c>
      <c r="D172" s="140" t="s">
        <v>58</v>
      </c>
      <c r="E172" s="140" t="s">
        <v>58</v>
      </c>
      <c r="F172" s="141" t="s">
        <v>58</v>
      </c>
      <c r="G172" s="142">
        <v>1068253128751.23</v>
      </c>
      <c r="H172" s="143">
        <v>1068253128751.23</v>
      </c>
      <c r="I172" s="54"/>
      <c r="J172" s="55"/>
    </row>
    <row r="173" spans="2:13" ht="17.25" customHeight="1">
      <c r="B173" s="140" t="s">
        <v>46</v>
      </c>
      <c r="C173" s="140" t="s">
        <v>46</v>
      </c>
      <c r="D173" s="140" t="s">
        <v>46</v>
      </c>
      <c r="E173" s="140" t="s">
        <v>46</v>
      </c>
      <c r="F173" s="141" t="s">
        <v>46</v>
      </c>
      <c r="G173" s="142">
        <v>771624869119.85999</v>
      </c>
      <c r="H173" s="143">
        <v>771624869119.85999</v>
      </c>
      <c r="I173" s="56"/>
      <c r="J173" s="49"/>
    </row>
    <row r="174" spans="2:13" ht="17.25" customHeight="1">
      <c r="B174" s="140" t="s">
        <v>35</v>
      </c>
      <c r="C174" s="140" t="s">
        <v>35</v>
      </c>
      <c r="D174" s="140" t="s">
        <v>35</v>
      </c>
      <c r="E174" s="140" t="s">
        <v>35</v>
      </c>
      <c r="F174" s="141" t="s">
        <v>35</v>
      </c>
      <c r="G174" s="142">
        <v>479874359065.83002</v>
      </c>
      <c r="H174" s="143">
        <v>479874359065.83002</v>
      </c>
      <c r="I174" s="54"/>
      <c r="J174" s="55"/>
    </row>
    <row r="175" spans="2:13" ht="17.25" customHeight="1">
      <c r="B175" s="140" t="s">
        <v>56</v>
      </c>
      <c r="C175" s="140" t="s">
        <v>56</v>
      </c>
      <c r="D175" s="140" t="s">
        <v>56</v>
      </c>
      <c r="E175" s="140" t="s">
        <v>56</v>
      </c>
      <c r="F175" s="141" t="s">
        <v>56</v>
      </c>
      <c r="G175" s="142">
        <v>476078560473.70001</v>
      </c>
      <c r="H175" s="143">
        <v>476078560473.70001</v>
      </c>
      <c r="I175" s="54"/>
      <c r="J175" s="55"/>
    </row>
    <row r="176" spans="2:13" ht="17.25" customHeight="1">
      <c r="B176" s="140" t="s">
        <v>51</v>
      </c>
      <c r="C176" s="140" t="s">
        <v>51</v>
      </c>
      <c r="D176" s="140" t="s">
        <v>51</v>
      </c>
      <c r="E176" s="140" t="s">
        <v>51</v>
      </c>
      <c r="F176" s="141" t="s">
        <v>51</v>
      </c>
      <c r="G176" s="142">
        <v>386507856404.41998</v>
      </c>
      <c r="H176" s="143">
        <v>386507856404.41998</v>
      </c>
      <c r="I176" s="54"/>
      <c r="J176" s="55"/>
    </row>
    <row r="177" spans="2:10" ht="17.25" customHeight="1">
      <c r="B177" s="140" t="s">
        <v>59</v>
      </c>
      <c r="C177" s="140" t="s">
        <v>59</v>
      </c>
      <c r="D177" s="140" t="s">
        <v>59</v>
      </c>
      <c r="E177" s="140" t="s">
        <v>59</v>
      </c>
      <c r="F177" s="141" t="s">
        <v>59</v>
      </c>
      <c r="G177" s="142">
        <v>383816393118.22998</v>
      </c>
      <c r="H177" s="143">
        <v>383816393118.22998</v>
      </c>
      <c r="I177" s="54"/>
      <c r="J177" s="55"/>
    </row>
    <row r="178" spans="2:10" ht="18" customHeight="1" thickBot="1">
      <c r="B178" s="157" t="s">
        <v>52</v>
      </c>
      <c r="C178" s="157" t="s">
        <v>52</v>
      </c>
      <c r="D178" s="157" t="s">
        <v>52</v>
      </c>
      <c r="E178" s="157" t="s">
        <v>52</v>
      </c>
      <c r="F178" s="149" t="s">
        <v>52</v>
      </c>
      <c r="G178" s="158">
        <v>367378278348.17999</v>
      </c>
      <c r="H178" s="159">
        <v>367378278348.17999</v>
      </c>
      <c r="I178" s="54"/>
      <c r="J178" s="55"/>
    </row>
    <row r="179" spans="2:10" ht="17.25">
      <c r="G179" s="40"/>
      <c r="H179" s="40"/>
      <c r="J179" s="47"/>
    </row>
    <row r="180" spans="2:10">
      <c r="B180" s="57"/>
      <c r="J180" s="47"/>
    </row>
  </sheetData>
  <dataConsolidate link="1"/>
  <mergeCells count="101">
    <mergeCell ref="B2:H2"/>
    <mergeCell ref="B3:H3"/>
    <mergeCell ref="I3:N3"/>
    <mergeCell ref="B11:D11"/>
    <mergeCell ref="B12:D12"/>
    <mergeCell ref="B13:D13"/>
    <mergeCell ref="B24:D24"/>
    <mergeCell ref="B25:D25"/>
    <mergeCell ref="B26:D26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H48:I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</mergeCells>
  <pageMargins left="0.70866141732283472" right="0.70866141732283472" top="0.15748031496062992" bottom="0.15748031496062992" header="0.31496062992125984" footer="0.11811023622047245"/>
  <pageSetup paperSize="9" scale="47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  <legacyDrawing r:id="rId3"/>
  <oleObjects>
    <mc:AlternateContent xmlns:mc="http://schemas.openxmlformats.org/markup-compatibility/2006">
      <mc:Choice Requires="x14">
        <oleObject link="[1]!'!Январь2012!R1C2:R10C9'" oleUpdate="OLEUPDATE_ALWAYS" shapeId="176129">
          <objectPr defaultSize="0" autoPict="0" dde="1">
            <anchor moveWithCells="1">
              <from>
                <xdr:col>0</xdr:col>
                <xdr:colOff>123825</xdr:colOff>
                <xdr:row>72</xdr:row>
                <xdr:rowOff>123825</xdr:rowOff>
              </from>
              <to>
                <xdr:col>1</xdr:col>
                <xdr:colOff>257175</xdr:colOff>
                <xdr:row>74</xdr:row>
                <xdr:rowOff>0</xdr:rowOff>
              </to>
            </anchor>
          </objectPr>
        </oleObject>
      </mc:Choice>
      <mc:Fallback>
        <oleObject link="[1]!'!Январь2012!R1C2:R10C9'" oleUpdate="OLEUPDATE_ALWAYS" shapeId="176129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34">
    <pageSetUpPr fitToPage="1"/>
  </sheetPr>
  <dimension ref="B2:N180"/>
  <sheetViews>
    <sheetView workbookViewId="0"/>
  </sheetViews>
  <sheetFormatPr defaultRowHeight="13.5"/>
  <cols>
    <col min="1" max="1" width="3.42578125" style="69" customWidth="1"/>
    <col min="2" max="2" width="46.7109375" style="69" customWidth="1"/>
    <col min="3" max="4" width="18.42578125" style="69" customWidth="1"/>
    <col min="5" max="9" width="25.5703125" style="69" customWidth="1"/>
    <col min="10" max="10" width="10.5703125" style="69" customWidth="1"/>
    <col min="11" max="11" width="14.85546875" style="69" bestFit="1" customWidth="1"/>
    <col min="12" max="12" width="9.140625" style="69"/>
    <col min="13" max="13" width="23.42578125" style="69" customWidth="1"/>
    <col min="14" max="16384" width="9.140625" style="69"/>
  </cols>
  <sheetData>
    <row r="2" spans="2:14" s="1" customFormat="1" ht="20.25">
      <c r="B2" s="111" t="s">
        <v>48</v>
      </c>
      <c r="C2" s="111"/>
      <c r="D2" s="111"/>
      <c r="E2" s="111"/>
      <c r="F2" s="111"/>
      <c r="G2" s="111"/>
      <c r="H2" s="111"/>
    </row>
    <row r="3" spans="2:14" s="1" customFormat="1" ht="21" thickBot="1">
      <c r="B3" s="112">
        <v>43281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2">
        <f>B3</f>
        <v>43281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30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13" t="s">
        <v>16</v>
      </c>
      <c r="C11" s="113"/>
      <c r="D11" s="114"/>
      <c r="E11" s="67">
        <f>EDATE(B3,-1)</f>
        <v>43250</v>
      </c>
      <c r="F11" s="67">
        <f>B3</f>
        <v>43281</v>
      </c>
      <c r="G11" s="44" t="s">
        <v>9</v>
      </c>
      <c r="H11" s="44" t="s">
        <v>10</v>
      </c>
      <c r="J11" s="71"/>
    </row>
    <row r="12" spans="2:14" s="70" customFormat="1" ht="17.25">
      <c r="B12" s="115" t="s">
        <v>0</v>
      </c>
      <c r="C12" s="115"/>
      <c r="D12" s="116"/>
      <c r="E12" s="78">
        <v>2259963</v>
      </c>
      <c r="F12" s="78">
        <v>2222307</v>
      </c>
      <c r="G12" s="11">
        <f t="shared" ref="G12:G18" si="0">F12-E12</f>
        <v>-37656</v>
      </c>
      <c r="H12" s="58">
        <f t="shared" ref="H12:H18" si="1">F12/E12-1</f>
        <v>-1.6662219691207292E-2</v>
      </c>
      <c r="I12" s="79"/>
      <c r="J12" s="80"/>
    </row>
    <row r="13" spans="2:14" s="70" customFormat="1" ht="17.25">
      <c r="B13" s="117" t="s">
        <v>1</v>
      </c>
      <c r="C13" s="117"/>
      <c r="D13" s="118"/>
      <c r="E13" s="78">
        <v>28167</v>
      </c>
      <c r="F13" s="78">
        <v>25289</v>
      </c>
      <c r="G13" s="11">
        <f t="shared" si="0"/>
        <v>-2878</v>
      </c>
      <c r="H13" s="58">
        <f t="shared" si="1"/>
        <v>-0.10217630560585078</v>
      </c>
      <c r="I13" s="79"/>
      <c r="J13" s="80"/>
    </row>
    <row r="14" spans="2:14" s="70" customFormat="1" ht="17.25">
      <c r="B14" s="117" t="s">
        <v>40</v>
      </c>
      <c r="C14" s="117"/>
      <c r="D14" s="118"/>
      <c r="E14" s="78">
        <v>16627</v>
      </c>
      <c r="F14" s="78">
        <v>14783</v>
      </c>
      <c r="G14" s="11">
        <f t="shared" si="0"/>
        <v>-1844</v>
      </c>
      <c r="H14" s="58">
        <f t="shared" si="1"/>
        <v>-0.11090395140434228</v>
      </c>
      <c r="I14" s="79"/>
      <c r="J14" s="80"/>
    </row>
    <row r="15" spans="2:14" s="70" customFormat="1" ht="17.25">
      <c r="B15" s="119" t="s">
        <v>41</v>
      </c>
      <c r="C15" s="119"/>
      <c r="D15" s="120"/>
      <c r="E15" s="78">
        <v>10258</v>
      </c>
      <c r="F15" s="78">
        <v>9163</v>
      </c>
      <c r="G15" s="11">
        <f t="shared" si="0"/>
        <v>-1095</v>
      </c>
      <c r="H15" s="58">
        <f t="shared" si="1"/>
        <v>-0.10674595437707157</v>
      </c>
      <c r="I15" s="79"/>
      <c r="J15" s="80"/>
    </row>
    <row r="16" spans="2:14" s="70" customFormat="1" ht="17.25">
      <c r="B16" s="121" t="s">
        <v>42</v>
      </c>
      <c r="C16" s="121"/>
      <c r="D16" s="122"/>
      <c r="E16" s="78">
        <v>6369</v>
      </c>
      <c r="F16" s="78">
        <v>5620</v>
      </c>
      <c r="G16" s="11">
        <f t="shared" si="0"/>
        <v>-749</v>
      </c>
      <c r="H16" s="58">
        <f t="shared" si="1"/>
        <v>-0.11760087925891038</v>
      </c>
      <c r="I16" s="79"/>
      <c r="J16" s="80"/>
    </row>
    <row r="17" spans="2:10" s="70" customFormat="1" ht="18" customHeight="1" thickBot="1">
      <c r="B17" s="123" t="s">
        <v>2</v>
      </c>
      <c r="C17" s="123"/>
      <c r="D17" s="124"/>
      <c r="E17" s="78">
        <v>38354</v>
      </c>
      <c r="F17" s="78">
        <v>39316</v>
      </c>
      <c r="G17" s="11">
        <f t="shared" si="0"/>
        <v>962</v>
      </c>
      <c r="H17" s="58">
        <f t="shared" si="1"/>
        <v>2.5082129634457884E-2</v>
      </c>
      <c r="I17" s="79"/>
      <c r="J17" s="80"/>
    </row>
    <row r="18" spans="2:10" s="64" customFormat="1" ht="18" thickBot="1">
      <c r="B18" s="59" t="s">
        <v>3</v>
      </c>
      <c r="C18" s="59"/>
      <c r="D18" s="60"/>
      <c r="E18" s="66">
        <v>2343111</v>
      </c>
      <c r="F18" s="66">
        <v>2301695</v>
      </c>
      <c r="G18" s="66">
        <f t="shared" si="0"/>
        <v>-41416</v>
      </c>
      <c r="H18" s="63">
        <f t="shared" si="1"/>
        <v>-1.7675645754725244E-2</v>
      </c>
      <c r="I18" s="79"/>
      <c r="J18" s="80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31</v>
      </c>
      <c r="C21" s="14"/>
      <c r="D21" s="14"/>
      <c r="E21" s="14"/>
      <c r="F21" s="14"/>
      <c r="G21" s="14"/>
      <c r="H21" s="15" t="s">
        <v>11</v>
      </c>
    </row>
    <row r="22" spans="2:10" s="70" customFormat="1" ht="15.75" thickBot="1">
      <c r="B22" s="113" t="s">
        <v>16</v>
      </c>
      <c r="C22" s="113"/>
      <c r="D22" s="114"/>
      <c r="E22" s="67">
        <f>EDATE(B3,-1)</f>
        <v>43250</v>
      </c>
      <c r="F22" s="67">
        <f>F11</f>
        <v>43281</v>
      </c>
      <c r="G22" s="44" t="s">
        <v>9</v>
      </c>
      <c r="H22" s="44" t="s">
        <v>10</v>
      </c>
      <c r="J22" s="71"/>
    </row>
    <row r="23" spans="2:10" s="70" customFormat="1" ht="17.25">
      <c r="B23" s="115" t="s">
        <v>0</v>
      </c>
      <c r="C23" s="115"/>
      <c r="D23" s="116"/>
      <c r="E23" s="78">
        <v>1422382</v>
      </c>
      <c r="F23" s="78">
        <v>1447798</v>
      </c>
      <c r="G23" s="11">
        <f t="shared" ref="G23:G29" si="2">F23-E23</f>
        <v>25416</v>
      </c>
      <c r="H23" s="58">
        <f t="shared" ref="H23:H29" si="3">F23/E23-1</f>
        <v>1.7868617572494694E-2</v>
      </c>
      <c r="I23" s="80"/>
    </row>
    <row r="24" spans="2:10" s="70" customFormat="1" ht="17.25">
      <c r="B24" s="117" t="s">
        <v>1</v>
      </c>
      <c r="C24" s="117"/>
      <c r="D24" s="118"/>
      <c r="E24" s="78">
        <v>17314</v>
      </c>
      <c r="F24" s="78">
        <v>16474</v>
      </c>
      <c r="G24" s="11">
        <f t="shared" si="2"/>
        <v>-840</v>
      </c>
      <c r="H24" s="58">
        <f t="shared" si="3"/>
        <v>-4.8515652073466531E-2</v>
      </c>
      <c r="I24" s="80"/>
    </row>
    <row r="25" spans="2:10" s="70" customFormat="1" ht="17.25">
      <c r="B25" s="117" t="s">
        <v>40</v>
      </c>
      <c r="C25" s="117"/>
      <c r="D25" s="118"/>
      <c r="E25" s="78">
        <v>10751</v>
      </c>
      <c r="F25" s="78">
        <v>10455</v>
      </c>
      <c r="G25" s="11">
        <f t="shared" si="2"/>
        <v>-296</v>
      </c>
      <c r="H25" s="58">
        <f t="shared" si="3"/>
        <v>-2.7532322574644219E-2</v>
      </c>
      <c r="I25" s="80"/>
    </row>
    <row r="26" spans="2:10" s="70" customFormat="1" ht="17.25">
      <c r="B26" s="119" t="s">
        <v>41</v>
      </c>
      <c r="C26" s="119"/>
      <c r="D26" s="120"/>
      <c r="E26" s="78">
        <v>7939</v>
      </c>
      <c r="F26" s="78">
        <v>8053</v>
      </c>
      <c r="G26" s="11">
        <f t="shared" si="2"/>
        <v>114</v>
      </c>
      <c r="H26" s="58">
        <f t="shared" si="3"/>
        <v>1.4359491119788403E-2</v>
      </c>
      <c r="I26" s="80"/>
    </row>
    <row r="27" spans="2:10" s="70" customFormat="1" ht="17.25">
      <c r="B27" s="121" t="s">
        <v>42</v>
      </c>
      <c r="C27" s="121"/>
      <c r="D27" s="122"/>
      <c r="E27" s="78">
        <v>2812</v>
      </c>
      <c r="F27" s="78">
        <v>2402</v>
      </c>
      <c r="G27" s="11">
        <f t="shared" si="2"/>
        <v>-410</v>
      </c>
      <c r="H27" s="58">
        <f t="shared" si="3"/>
        <v>-0.14580369843527741</v>
      </c>
      <c r="I27" s="80"/>
    </row>
    <row r="28" spans="2:10" s="70" customFormat="1" ht="18" customHeight="1" thickBot="1">
      <c r="B28" s="123" t="s">
        <v>2</v>
      </c>
      <c r="C28" s="123"/>
      <c r="D28" s="124"/>
      <c r="E28" s="78">
        <v>26892</v>
      </c>
      <c r="F28" s="78">
        <v>27438</v>
      </c>
      <c r="G28" s="11">
        <f t="shared" si="2"/>
        <v>546</v>
      </c>
      <c r="H28" s="58">
        <f t="shared" si="3"/>
        <v>2.0303435966086525E-2</v>
      </c>
      <c r="I28" s="80"/>
    </row>
    <row r="29" spans="2:10" s="64" customFormat="1" ht="18" thickBot="1">
      <c r="B29" s="59" t="s">
        <v>3</v>
      </c>
      <c r="C29" s="59"/>
      <c r="D29" s="60"/>
      <c r="E29" s="66">
        <v>1477339</v>
      </c>
      <c r="F29" s="66">
        <v>1502165</v>
      </c>
      <c r="G29" s="66">
        <f t="shared" si="2"/>
        <v>24826</v>
      </c>
      <c r="H29" s="63">
        <f t="shared" si="3"/>
        <v>1.6804538430245097E-2</v>
      </c>
      <c r="I29" s="80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9" ht="15.75" thickBot="1">
      <c r="B33" s="125" t="s">
        <v>16</v>
      </c>
      <c r="C33" s="125"/>
      <c r="D33" s="126"/>
      <c r="E33" s="67">
        <f>E11</f>
        <v>43250</v>
      </c>
      <c r="F33" s="67">
        <f>F11</f>
        <v>43281</v>
      </c>
      <c r="G33" s="16" t="s">
        <v>9</v>
      </c>
      <c r="H33" s="16" t="s">
        <v>10</v>
      </c>
    </row>
    <row r="34" spans="2:9" ht="17.25">
      <c r="B34" s="115" t="s">
        <v>0</v>
      </c>
      <c r="C34" s="115"/>
      <c r="D34" s="116"/>
      <c r="E34" s="72">
        <v>110566</v>
      </c>
      <c r="F34" s="72">
        <v>119616</v>
      </c>
      <c r="G34" s="11">
        <f t="shared" ref="G34:G40" si="4">F34-E34</f>
        <v>9050</v>
      </c>
      <c r="H34" s="58">
        <f t="shared" ref="H34:H40" si="5">F34/E34-1</f>
        <v>8.1851563771864866E-2</v>
      </c>
      <c r="I34" s="57"/>
    </row>
    <row r="35" spans="2:9" ht="17.25">
      <c r="B35" s="117" t="s">
        <v>1</v>
      </c>
      <c r="C35" s="117"/>
      <c r="D35" s="118"/>
      <c r="E35" s="72">
        <v>982</v>
      </c>
      <c r="F35" s="72">
        <v>992</v>
      </c>
      <c r="G35" s="11">
        <f t="shared" si="4"/>
        <v>10</v>
      </c>
      <c r="H35" s="58">
        <f t="shared" si="5"/>
        <v>1.0183299389002087E-2</v>
      </c>
      <c r="I35" s="57"/>
    </row>
    <row r="36" spans="2:9" ht="17.25">
      <c r="B36" s="117" t="s">
        <v>40</v>
      </c>
      <c r="C36" s="117"/>
      <c r="D36" s="118"/>
      <c r="E36" s="72">
        <v>797</v>
      </c>
      <c r="F36" s="72">
        <v>785</v>
      </c>
      <c r="G36" s="11">
        <f t="shared" si="4"/>
        <v>-12</v>
      </c>
      <c r="H36" s="58">
        <f t="shared" si="5"/>
        <v>-1.5056461731493109E-2</v>
      </c>
      <c r="I36" s="57"/>
    </row>
    <row r="37" spans="2:9" ht="17.25">
      <c r="B37" s="119" t="s">
        <v>41</v>
      </c>
      <c r="C37" s="119"/>
      <c r="D37" s="120"/>
      <c r="E37" s="72">
        <v>591</v>
      </c>
      <c r="F37" s="72">
        <v>580</v>
      </c>
      <c r="G37" s="11">
        <f t="shared" si="4"/>
        <v>-11</v>
      </c>
      <c r="H37" s="58">
        <f t="shared" si="5"/>
        <v>-1.8612521150592198E-2</v>
      </c>
      <c r="I37" s="57"/>
    </row>
    <row r="38" spans="2:9" ht="17.25">
      <c r="B38" s="121" t="s">
        <v>42</v>
      </c>
      <c r="C38" s="121"/>
      <c r="D38" s="122"/>
      <c r="E38" s="72">
        <v>206</v>
      </c>
      <c r="F38" s="72">
        <v>205</v>
      </c>
      <c r="G38" s="11">
        <f t="shared" si="4"/>
        <v>-1</v>
      </c>
      <c r="H38" s="58">
        <f t="shared" si="5"/>
        <v>-4.8543689320388328E-3</v>
      </c>
      <c r="I38" s="57"/>
    </row>
    <row r="39" spans="2:9" ht="18" customHeight="1" thickBot="1">
      <c r="B39" s="123" t="s">
        <v>2</v>
      </c>
      <c r="C39" s="123"/>
      <c r="D39" s="124"/>
      <c r="E39" s="72">
        <v>6437</v>
      </c>
      <c r="F39" s="72">
        <v>3239</v>
      </c>
      <c r="G39" s="11">
        <f t="shared" si="4"/>
        <v>-3198</v>
      </c>
      <c r="H39" s="58">
        <f t="shared" si="5"/>
        <v>-0.49681528662420382</v>
      </c>
      <c r="I39" s="57"/>
    </row>
    <row r="40" spans="2:9" s="64" customFormat="1" ht="18" thickBot="1">
      <c r="B40" s="59" t="s">
        <v>3</v>
      </c>
      <c r="C40" s="59"/>
      <c r="D40" s="60"/>
      <c r="E40" s="66">
        <v>118782</v>
      </c>
      <c r="F40" s="66">
        <v>124632</v>
      </c>
      <c r="G40" s="66">
        <f t="shared" si="4"/>
        <v>5850</v>
      </c>
      <c r="H40" s="63">
        <f t="shared" si="5"/>
        <v>4.9249886346416138E-2</v>
      </c>
      <c r="I40" s="57"/>
    </row>
    <row r="41" spans="2:9" ht="15">
      <c r="B41" s="6"/>
      <c r="C41" s="6"/>
      <c r="D41" s="6"/>
      <c r="E41" s="41"/>
      <c r="F41" s="41"/>
      <c r="G41" s="42"/>
      <c r="H41" s="43"/>
    </row>
    <row r="42" spans="2:9" ht="15">
      <c r="B42" s="10"/>
      <c r="C42" s="2"/>
      <c r="D42" s="2"/>
      <c r="E42" s="2"/>
      <c r="F42" s="2"/>
      <c r="G42" s="2"/>
    </row>
    <row r="43" spans="2:9" ht="17.25">
      <c r="B43" s="19"/>
      <c r="C43" s="19"/>
      <c r="D43" s="19"/>
      <c r="E43" s="19"/>
      <c r="F43" s="19"/>
      <c r="G43" s="19"/>
      <c r="H43" s="19"/>
    </row>
    <row r="44" spans="2:9" ht="17.25">
      <c r="B44" s="20" t="s">
        <v>15</v>
      </c>
      <c r="C44" s="19"/>
      <c r="D44" s="19"/>
      <c r="E44" s="19"/>
      <c r="F44" s="19"/>
      <c r="G44" s="19"/>
      <c r="H44" s="19"/>
    </row>
    <row r="45" spans="2:9" ht="18" thickBot="1">
      <c r="B45" s="22"/>
      <c r="C45" s="22"/>
      <c r="D45" s="22"/>
      <c r="E45" s="22"/>
      <c r="F45" s="22"/>
      <c r="G45" s="22"/>
      <c r="H45" s="22"/>
    </row>
    <row r="47" spans="2:9">
      <c r="F47" s="5"/>
    </row>
    <row r="48" spans="2:9" ht="18" thickBot="1">
      <c r="B48" s="12" t="s">
        <v>32</v>
      </c>
      <c r="C48" s="23"/>
      <c r="D48" s="23"/>
      <c r="E48" s="23"/>
      <c r="F48" s="23"/>
      <c r="G48" s="23"/>
      <c r="H48" s="127" t="s">
        <v>12</v>
      </c>
      <c r="I48" s="127"/>
    </row>
    <row r="49" spans="2:9" ht="15.75" thickBot="1">
      <c r="B49" s="125" t="s">
        <v>16</v>
      </c>
      <c r="C49" s="125"/>
      <c r="D49" s="126"/>
      <c r="E49" s="67">
        <v>41639</v>
      </c>
      <c r="F49" s="67">
        <f>EDATE(E49,12)</f>
        <v>42004</v>
      </c>
      <c r="G49" s="67">
        <f>EDATE(F49,12)</f>
        <v>42369</v>
      </c>
      <c r="H49" s="67">
        <f>EDATE(G49,12)</f>
        <v>42735</v>
      </c>
      <c r="I49" s="67">
        <f>EDATE(H49,12)</f>
        <v>43100</v>
      </c>
    </row>
    <row r="50" spans="2:9" ht="17.25">
      <c r="B50" s="128" t="s">
        <v>0</v>
      </c>
      <c r="C50" s="128"/>
      <c r="D50" s="129"/>
      <c r="E50" s="74">
        <v>881844</v>
      </c>
      <c r="F50" s="74">
        <v>944559</v>
      </c>
      <c r="G50" s="74">
        <v>1006751</v>
      </c>
      <c r="H50" s="74">
        <v>1102966</v>
      </c>
      <c r="I50" s="74">
        <v>1310295.9999999998</v>
      </c>
    </row>
    <row r="51" spans="2:9" ht="17.25">
      <c r="B51" s="130" t="s">
        <v>1</v>
      </c>
      <c r="C51" s="130"/>
      <c r="D51" s="131"/>
      <c r="E51" s="75">
        <v>19539</v>
      </c>
      <c r="F51" s="75">
        <v>20178</v>
      </c>
      <c r="G51" s="75">
        <v>20753</v>
      </c>
      <c r="H51" s="75">
        <v>18622</v>
      </c>
      <c r="I51" s="75">
        <v>17766</v>
      </c>
    </row>
    <row r="52" spans="2:9" ht="17.25">
      <c r="B52" s="132" t="s">
        <v>40</v>
      </c>
      <c r="C52" s="132"/>
      <c r="D52" s="133"/>
      <c r="E52" s="77">
        <v>6957</v>
      </c>
      <c r="F52" s="77">
        <v>7486</v>
      </c>
      <c r="G52" s="77">
        <v>8729</v>
      </c>
      <c r="H52" s="77">
        <v>9215</v>
      </c>
      <c r="I52" s="77">
        <v>10211</v>
      </c>
    </row>
    <row r="53" spans="2:9" ht="18" thickBot="1">
      <c r="B53" s="134" t="s">
        <v>2</v>
      </c>
      <c r="C53" s="134"/>
      <c r="D53" s="135"/>
      <c r="E53" s="73">
        <v>5182</v>
      </c>
      <c r="F53" s="73">
        <v>5142</v>
      </c>
      <c r="G53" s="73">
        <v>3836</v>
      </c>
      <c r="H53" s="73">
        <v>10694</v>
      </c>
      <c r="I53" s="73">
        <v>22564.000000000004</v>
      </c>
    </row>
    <row r="54" spans="2:9" s="65" customFormat="1" ht="18" thickBot="1">
      <c r="B54" s="144" t="s">
        <v>3</v>
      </c>
      <c r="C54" s="144"/>
      <c r="D54" s="145"/>
      <c r="E54" s="76">
        <v>913522</v>
      </c>
      <c r="F54" s="76">
        <v>977365</v>
      </c>
      <c r="G54" s="76">
        <v>1040069</v>
      </c>
      <c r="H54" s="76">
        <v>1141497</v>
      </c>
      <c r="I54" s="76">
        <v>1360837</v>
      </c>
    </row>
    <row r="55" spans="2:9" ht="15">
      <c r="B55" s="6"/>
      <c r="C55" s="7"/>
      <c r="D55" s="8"/>
      <c r="E55" s="8"/>
      <c r="F55" s="8"/>
      <c r="G55" s="8"/>
      <c r="H55" s="8"/>
    </row>
    <row r="56" spans="2:9" ht="15">
      <c r="B56" s="6"/>
      <c r="C56" s="7"/>
      <c r="D56" s="8"/>
      <c r="E56" s="8"/>
      <c r="F56" s="8"/>
      <c r="G56" s="8"/>
      <c r="H56" s="8"/>
    </row>
    <row r="57" spans="2:9" ht="15">
      <c r="B57" s="6"/>
      <c r="C57" s="7"/>
      <c r="D57" s="8"/>
      <c r="E57" s="8"/>
      <c r="F57" s="8"/>
      <c r="G57" s="8"/>
      <c r="H57" s="8"/>
    </row>
    <row r="58" spans="2:9" ht="15">
      <c r="B58" s="6"/>
      <c r="C58" s="7"/>
      <c r="D58" s="8"/>
      <c r="E58" s="8"/>
      <c r="F58" s="8"/>
      <c r="G58" s="8"/>
      <c r="H58" s="8"/>
    </row>
    <row r="59" spans="2:9" ht="15">
      <c r="B59" s="6"/>
      <c r="C59" s="7"/>
      <c r="D59" s="8"/>
      <c r="E59" s="8"/>
      <c r="F59" s="8"/>
      <c r="G59" s="8"/>
      <c r="H59" s="8"/>
    </row>
    <row r="60" spans="2:9" ht="15">
      <c r="B60" s="6"/>
      <c r="C60" s="7"/>
      <c r="D60" s="8"/>
      <c r="E60" s="8"/>
      <c r="F60" s="8"/>
      <c r="G60" s="8"/>
      <c r="H60" s="8"/>
    </row>
    <row r="61" spans="2:9" ht="15">
      <c r="B61" s="6"/>
      <c r="C61" s="7"/>
      <c r="D61" s="8"/>
      <c r="E61" s="8"/>
      <c r="F61" s="8"/>
      <c r="G61" s="8"/>
      <c r="H61" s="8"/>
    </row>
    <row r="62" spans="2:9" ht="15">
      <c r="B62" s="6"/>
      <c r="C62" s="7"/>
      <c r="D62" s="8"/>
      <c r="E62" s="8"/>
      <c r="F62" s="8"/>
      <c r="G62" s="8"/>
      <c r="H62" s="8"/>
    </row>
    <row r="63" spans="2:9" ht="15">
      <c r="B63" s="6"/>
      <c r="C63" s="7"/>
      <c r="D63" s="8"/>
      <c r="E63" s="8"/>
      <c r="F63" s="8"/>
      <c r="G63" s="8"/>
      <c r="H63" s="8"/>
    </row>
    <row r="64" spans="2:9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33</v>
      </c>
      <c r="C82" s="23"/>
      <c r="D82" s="23"/>
      <c r="E82" s="23"/>
      <c r="F82" s="23"/>
      <c r="G82" s="23"/>
      <c r="H82" s="97" t="s">
        <v>11</v>
      </c>
      <c r="I82"/>
      <c r="J82"/>
      <c r="K82"/>
    </row>
    <row r="83" spans="2:11" ht="15.75" thickBot="1">
      <c r="B83" s="31" t="s">
        <v>16</v>
      </c>
      <c r="C83" s="67">
        <f>EDATE(D83,-1)</f>
        <v>43128</v>
      </c>
      <c r="D83" s="67">
        <f>EDATE(E83,-1)</f>
        <v>43159</v>
      </c>
      <c r="E83" s="67">
        <f>EDATE(F83,-1)</f>
        <v>43189</v>
      </c>
      <c r="F83" s="67">
        <f>EDATE(G83,-1)</f>
        <v>43220</v>
      </c>
      <c r="G83" s="67">
        <f>EDATE(H83,-1)</f>
        <v>43250</v>
      </c>
      <c r="H83" s="67">
        <f>EDATE(E11,1)</f>
        <v>43281</v>
      </c>
      <c r="I83"/>
      <c r="J83"/>
    </row>
    <row r="84" spans="2:11" ht="16.5" customHeight="1">
      <c r="B84" s="24" t="s">
        <v>0</v>
      </c>
      <c r="C84" s="74">
        <v>1322544</v>
      </c>
      <c r="D84" s="74">
        <v>1340140</v>
      </c>
      <c r="E84" s="74">
        <v>1357954</v>
      </c>
      <c r="F84" s="74">
        <v>1393203</v>
      </c>
      <c r="G84" s="74">
        <v>1422382</v>
      </c>
      <c r="H84" s="74">
        <v>1447798</v>
      </c>
    </row>
    <row r="85" spans="2:11" ht="16.5" customHeight="1">
      <c r="B85" s="25" t="s">
        <v>1</v>
      </c>
      <c r="C85" s="75">
        <v>17405</v>
      </c>
      <c r="D85" s="75">
        <v>17304</v>
      </c>
      <c r="E85" s="75">
        <v>17183</v>
      </c>
      <c r="F85" s="75">
        <v>17275</v>
      </c>
      <c r="G85" s="75">
        <v>17314</v>
      </c>
      <c r="H85" s="75">
        <v>16474</v>
      </c>
    </row>
    <row r="86" spans="2:11" ht="16.5" customHeight="1">
      <c r="B86" s="26" t="s">
        <v>40</v>
      </c>
      <c r="C86" s="77">
        <v>10254</v>
      </c>
      <c r="D86" s="77">
        <v>10291</v>
      </c>
      <c r="E86" s="77">
        <v>10430</v>
      </c>
      <c r="F86" s="77">
        <v>10629</v>
      </c>
      <c r="G86" s="77">
        <v>10751</v>
      </c>
      <c r="H86" s="77">
        <v>10455</v>
      </c>
    </row>
    <row r="87" spans="2:11" ht="16.5" customHeight="1" thickBot="1">
      <c r="B87" s="27" t="s">
        <v>2</v>
      </c>
      <c r="C87" s="73">
        <v>23260</v>
      </c>
      <c r="D87" s="73">
        <v>23801</v>
      </c>
      <c r="E87" s="73">
        <v>24461</v>
      </c>
      <c r="F87" s="73">
        <v>26577</v>
      </c>
      <c r="G87" s="73">
        <v>26892</v>
      </c>
      <c r="H87" s="73">
        <v>27438</v>
      </c>
    </row>
    <row r="88" spans="2:11" s="65" customFormat="1" ht="18" thickBot="1">
      <c r="B88" s="96" t="s">
        <v>3</v>
      </c>
      <c r="C88" s="76">
        <v>1373463</v>
      </c>
      <c r="D88" s="76">
        <v>1391536</v>
      </c>
      <c r="E88" s="76">
        <v>1410028</v>
      </c>
      <c r="F88" s="76">
        <v>1447684</v>
      </c>
      <c r="G88" s="76">
        <v>1477339</v>
      </c>
      <c r="H88" s="76">
        <v>1502165</v>
      </c>
      <c r="I88" s="57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3">
        <f>B3</f>
        <v>43281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1"/>
      <c r="C127" s="68"/>
      <c r="D127" s="35"/>
      <c r="E127" s="35"/>
      <c r="F127" s="35"/>
      <c r="G127" s="35"/>
      <c r="H127" s="36" t="s">
        <v>12</v>
      </c>
    </row>
    <row r="128" spans="2:8" ht="30.75" customHeight="1" thickBot="1">
      <c r="B128" s="126" t="s">
        <v>22</v>
      </c>
      <c r="C128" s="146"/>
      <c r="D128" s="146"/>
      <c r="E128" s="146"/>
      <c r="F128" s="146"/>
      <c r="G128" s="147" t="s">
        <v>4</v>
      </c>
      <c r="H128" s="148"/>
    </row>
    <row r="129" spans="2:10" ht="18" customHeight="1" thickBot="1">
      <c r="B129" s="149" t="s">
        <v>20</v>
      </c>
      <c r="C129" s="150"/>
      <c r="D129" s="150"/>
      <c r="E129" s="150"/>
      <c r="F129" s="150"/>
      <c r="G129" s="151">
        <v>299</v>
      </c>
      <c r="H129" s="152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5">
        <f>C6</f>
        <v>43281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1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2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53" t="s">
        <v>17</v>
      </c>
      <c r="C138" s="153"/>
      <c r="D138" s="153"/>
      <c r="E138" s="153"/>
      <c r="F138" s="154"/>
      <c r="G138" s="155" t="s">
        <v>5</v>
      </c>
      <c r="H138" s="156"/>
      <c r="I138"/>
    </row>
    <row r="139" spans="2:10" ht="17.25" customHeight="1">
      <c r="B139" s="136" t="s">
        <v>27</v>
      </c>
      <c r="C139" s="136" t="s">
        <v>27</v>
      </c>
      <c r="D139" s="136" t="s">
        <v>27</v>
      </c>
      <c r="E139" s="136" t="s">
        <v>27</v>
      </c>
      <c r="F139" s="137" t="s">
        <v>27</v>
      </c>
      <c r="G139" s="138">
        <v>308575</v>
      </c>
      <c r="H139" s="139">
        <v>308575</v>
      </c>
      <c r="I139" s="46"/>
      <c r="J139" s="49"/>
    </row>
    <row r="140" spans="2:10" ht="13.5" customHeight="1">
      <c r="B140" s="140" t="s">
        <v>28</v>
      </c>
      <c r="C140" s="140" t="s">
        <v>28</v>
      </c>
      <c r="D140" s="140" t="s">
        <v>28</v>
      </c>
      <c r="E140" s="140" t="s">
        <v>28</v>
      </c>
      <c r="F140" s="141" t="s">
        <v>28</v>
      </c>
      <c r="G140" s="142">
        <v>305961</v>
      </c>
      <c r="H140" s="143">
        <v>305961</v>
      </c>
      <c r="I140" s="46"/>
      <c r="J140" s="49"/>
    </row>
    <row r="141" spans="2:10" ht="17.25" customHeight="1">
      <c r="B141" s="140" t="s">
        <v>49</v>
      </c>
      <c r="C141" s="140" t="s">
        <v>49</v>
      </c>
      <c r="D141" s="140" t="s">
        <v>49</v>
      </c>
      <c r="E141" s="140" t="s">
        <v>49</v>
      </c>
      <c r="F141" s="141" t="s">
        <v>49</v>
      </c>
      <c r="G141" s="142">
        <v>282652</v>
      </c>
      <c r="H141" s="143">
        <v>282652</v>
      </c>
      <c r="I141" s="46"/>
      <c r="J141" s="49"/>
    </row>
    <row r="142" spans="2:10" ht="17.25" customHeight="1">
      <c r="B142" s="140" t="s">
        <v>35</v>
      </c>
      <c r="C142" s="140" t="s">
        <v>35</v>
      </c>
      <c r="D142" s="140" t="s">
        <v>35</v>
      </c>
      <c r="E142" s="140" t="s">
        <v>35</v>
      </c>
      <c r="F142" s="141" t="s">
        <v>35</v>
      </c>
      <c r="G142" s="142">
        <v>195125</v>
      </c>
      <c r="H142" s="143">
        <v>195125</v>
      </c>
      <c r="I142" s="46"/>
      <c r="J142" s="49"/>
    </row>
    <row r="143" spans="2:10" ht="17.25" customHeight="1">
      <c r="B143" s="140" t="s">
        <v>50</v>
      </c>
      <c r="C143" s="140" t="s">
        <v>50</v>
      </c>
      <c r="D143" s="140" t="s">
        <v>50</v>
      </c>
      <c r="E143" s="140" t="s">
        <v>50</v>
      </c>
      <c r="F143" s="141" t="s">
        <v>50</v>
      </c>
      <c r="G143" s="142">
        <v>133006</v>
      </c>
      <c r="H143" s="143">
        <v>133006</v>
      </c>
      <c r="I143" s="46"/>
      <c r="J143" s="49"/>
    </row>
    <row r="144" spans="2:10" ht="13.5" customHeight="1">
      <c r="B144" s="140" t="s">
        <v>36</v>
      </c>
      <c r="C144" s="140" t="s">
        <v>36</v>
      </c>
      <c r="D144" s="140" t="s">
        <v>36</v>
      </c>
      <c r="E144" s="140" t="s">
        <v>36</v>
      </c>
      <c r="F144" s="141" t="s">
        <v>36</v>
      </c>
      <c r="G144" s="142">
        <v>74752</v>
      </c>
      <c r="H144" s="143">
        <v>74752</v>
      </c>
      <c r="I144" s="100"/>
      <c r="J144" s="49"/>
    </row>
    <row r="145" spans="2:13" ht="17.25" customHeight="1">
      <c r="B145" s="140" t="s">
        <v>57</v>
      </c>
      <c r="C145" s="140" t="s">
        <v>57</v>
      </c>
      <c r="D145" s="140" t="s">
        <v>57</v>
      </c>
      <c r="E145" s="140" t="s">
        <v>57</v>
      </c>
      <c r="F145" s="141" t="s">
        <v>57</v>
      </c>
      <c r="G145" s="142">
        <v>59911</v>
      </c>
      <c r="H145" s="143">
        <v>59911</v>
      </c>
      <c r="I145" s="46"/>
      <c r="J145" s="49"/>
    </row>
    <row r="146" spans="2:13" ht="17.25" customHeight="1">
      <c r="B146" s="140" t="s">
        <v>29</v>
      </c>
      <c r="C146" s="140" t="s">
        <v>29</v>
      </c>
      <c r="D146" s="140" t="s">
        <v>29</v>
      </c>
      <c r="E146" s="140" t="s">
        <v>29</v>
      </c>
      <c r="F146" s="141" t="s">
        <v>29</v>
      </c>
      <c r="G146" s="142">
        <v>50606</v>
      </c>
      <c r="H146" s="143">
        <v>50606</v>
      </c>
      <c r="I146" s="46"/>
      <c r="J146" s="49"/>
    </row>
    <row r="147" spans="2:13" ht="17.25" customHeight="1">
      <c r="B147" s="140" t="s">
        <v>56</v>
      </c>
      <c r="C147" s="140" t="s">
        <v>56</v>
      </c>
      <c r="D147" s="140" t="s">
        <v>56</v>
      </c>
      <c r="E147" s="140" t="s">
        <v>56</v>
      </c>
      <c r="F147" s="141" t="s">
        <v>56</v>
      </c>
      <c r="G147" s="142">
        <v>34249</v>
      </c>
      <c r="H147" s="143">
        <v>34249</v>
      </c>
      <c r="I147" s="46"/>
      <c r="J147" s="49"/>
      <c r="L147"/>
    </row>
    <row r="148" spans="2:13" ht="18" customHeight="1" thickBot="1">
      <c r="B148" s="157" t="s">
        <v>60</v>
      </c>
      <c r="C148" s="157" t="s">
        <v>60</v>
      </c>
      <c r="D148" s="157" t="s">
        <v>60</v>
      </c>
      <c r="E148" s="157" t="s">
        <v>60</v>
      </c>
      <c r="F148" s="149" t="s">
        <v>60</v>
      </c>
      <c r="G148" s="158">
        <v>29701</v>
      </c>
      <c r="H148" s="159">
        <v>29701</v>
      </c>
      <c r="I148" s="46"/>
      <c r="J148" s="49"/>
      <c r="L148"/>
    </row>
    <row r="149" spans="2:13" ht="17.25">
      <c r="G149" s="40"/>
      <c r="H149" s="40"/>
      <c r="I149" s="51"/>
      <c r="J149" s="51"/>
    </row>
    <row r="150" spans="2:13" ht="17.25">
      <c r="B150" s="39"/>
      <c r="C150" s="39"/>
      <c r="D150" s="39"/>
      <c r="E150" s="39"/>
      <c r="F150" s="39"/>
      <c r="G150" s="40"/>
      <c r="H150" s="40"/>
      <c r="I150" s="51"/>
      <c r="J150" s="51"/>
    </row>
    <row r="151" spans="2:13" ht="17.25">
      <c r="B151" s="81" t="s">
        <v>6</v>
      </c>
      <c r="C151" s="37"/>
      <c r="D151" s="37"/>
      <c r="E151" s="37"/>
      <c r="F151" s="37"/>
      <c r="G151" s="37"/>
      <c r="H151" s="38" t="s">
        <v>11</v>
      </c>
      <c r="I151" s="51"/>
      <c r="J151" s="51"/>
    </row>
    <row r="152" spans="2:13" ht="18" thickBot="1">
      <c r="B152" s="82" t="s">
        <v>25</v>
      </c>
      <c r="C152" s="37"/>
      <c r="D152" s="37"/>
      <c r="E152" s="37"/>
      <c r="F152" s="37"/>
      <c r="G152" s="37"/>
      <c r="H152" s="38"/>
      <c r="I152" s="51"/>
      <c r="J152" s="51"/>
    </row>
    <row r="153" spans="2:13" ht="15.75" thickBot="1">
      <c r="B153" s="125" t="s">
        <v>17</v>
      </c>
      <c r="C153" s="125"/>
      <c r="D153" s="125"/>
      <c r="E153" s="125"/>
      <c r="F153" s="126"/>
      <c r="G153" s="156" t="s">
        <v>5</v>
      </c>
      <c r="H153" s="156"/>
      <c r="I153" s="51"/>
      <c r="J153" s="51"/>
      <c r="K153"/>
      <c r="L153"/>
      <c r="M153"/>
    </row>
    <row r="154" spans="2:13" ht="17.25" customHeight="1">
      <c r="B154" s="136" t="s">
        <v>35</v>
      </c>
      <c r="C154" s="136" t="s">
        <v>35</v>
      </c>
      <c r="D154" s="136" t="s">
        <v>35</v>
      </c>
      <c r="E154" s="136" t="s">
        <v>35</v>
      </c>
      <c r="F154" s="137" t="s">
        <v>35</v>
      </c>
      <c r="G154" s="138">
        <v>21502</v>
      </c>
      <c r="H154" s="139">
        <v>21502</v>
      </c>
      <c r="I154" s="52"/>
      <c r="J154" s="49"/>
      <c r="K154" s="48"/>
      <c r="L154"/>
      <c r="M154"/>
    </row>
    <row r="155" spans="2:13" ht="17.25" customHeight="1">
      <c r="B155" s="140" t="s">
        <v>28</v>
      </c>
      <c r="C155" s="140" t="s">
        <v>28</v>
      </c>
      <c r="D155" s="140" t="s">
        <v>28</v>
      </c>
      <c r="E155" s="140" t="s">
        <v>28</v>
      </c>
      <c r="F155" s="141" t="s">
        <v>28</v>
      </c>
      <c r="G155" s="142">
        <v>19009</v>
      </c>
      <c r="H155" s="143">
        <v>19009</v>
      </c>
      <c r="I155" s="52"/>
      <c r="J155" s="49"/>
      <c r="K155" s="48"/>
      <c r="L155"/>
      <c r="M155"/>
    </row>
    <row r="156" spans="2:13" ht="17.25" customHeight="1">
      <c r="B156" s="140" t="s">
        <v>27</v>
      </c>
      <c r="C156" s="140" t="s">
        <v>27</v>
      </c>
      <c r="D156" s="140" t="s">
        <v>27</v>
      </c>
      <c r="E156" s="140" t="s">
        <v>27</v>
      </c>
      <c r="F156" s="141" t="s">
        <v>27</v>
      </c>
      <c r="G156" s="142">
        <v>17822</v>
      </c>
      <c r="H156" s="143">
        <v>17822</v>
      </c>
      <c r="I156" s="52"/>
      <c r="J156" s="49"/>
      <c r="K156" s="48"/>
      <c r="L156"/>
      <c r="M156"/>
    </row>
    <row r="157" spans="2:13" ht="17.25" customHeight="1">
      <c r="B157" s="140" t="s">
        <v>50</v>
      </c>
      <c r="C157" s="140" t="s">
        <v>50</v>
      </c>
      <c r="D157" s="140" t="s">
        <v>50</v>
      </c>
      <c r="E157" s="140" t="s">
        <v>50</v>
      </c>
      <c r="F157" s="141" t="s">
        <v>50</v>
      </c>
      <c r="G157" s="142">
        <v>15541</v>
      </c>
      <c r="H157" s="143">
        <v>15541</v>
      </c>
      <c r="I157" s="52"/>
      <c r="J157" s="49"/>
      <c r="K157" s="48"/>
      <c r="L157"/>
      <c r="M157"/>
    </row>
    <row r="158" spans="2:13" ht="17.25" customHeight="1">
      <c r="B158" s="140" t="s">
        <v>57</v>
      </c>
      <c r="C158" s="140" t="s">
        <v>57</v>
      </c>
      <c r="D158" s="140" t="s">
        <v>57</v>
      </c>
      <c r="E158" s="140" t="s">
        <v>57</v>
      </c>
      <c r="F158" s="141" t="s">
        <v>57</v>
      </c>
      <c r="G158" s="142">
        <v>12690</v>
      </c>
      <c r="H158" s="143">
        <v>12690</v>
      </c>
      <c r="I158" s="52"/>
      <c r="J158" s="49"/>
      <c r="K158" s="48"/>
      <c r="L158"/>
      <c r="M158"/>
    </row>
    <row r="159" spans="2:13" ht="17.25" customHeight="1">
      <c r="B159" s="140" t="s">
        <v>49</v>
      </c>
      <c r="C159" s="140" t="s">
        <v>49</v>
      </c>
      <c r="D159" s="140" t="s">
        <v>49</v>
      </c>
      <c r="E159" s="140" t="s">
        <v>49</v>
      </c>
      <c r="F159" s="141" t="s">
        <v>49</v>
      </c>
      <c r="G159" s="142">
        <v>12110</v>
      </c>
      <c r="H159" s="143">
        <v>12110</v>
      </c>
      <c r="I159" s="53"/>
      <c r="J159" s="49"/>
      <c r="K159" s="48"/>
      <c r="L159"/>
      <c r="M159"/>
    </row>
    <row r="160" spans="2:13" ht="17.25" customHeight="1">
      <c r="B160" s="140" t="s">
        <v>36</v>
      </c>
      <c r="C160" s="140" t="s">
        <v>36</v>
      </c>
      <c r="D160" s="140" t="s">
        <v>36</v>
      </c>
      <c r="E160" s="140" t="s">
        <v>36</v>
      </c>
      <c r="F160" s="141" t="s">
        <v>36</v>
      </c>
      <c r="G160" s="142">
        <v>6067</v>
      </c>
      <c r="H160" s="143">
        <v>6067</v>
      </c>
      <c r="I160" s="52"/>
      <c r="J160" s="49"/>
      <c r="K160" s="48"/>
      <c r="L160"/>
      <c r="M160"/>
    </row>
    <row r="161" spans="2:13" ht="17.25" customHeight="1">
      <c r="B161" s="140" t="s">
        <v>37</v>
      </c>
      <c r="C161" s="140" t="s">
        <v>37</v>
      </c>
      <c r="D161" s="140" t="s">
        <v>37</v>
      </c>
      <c r="E161" s="140" t="s">
        <v>37</v>
      </c>
      <c r="F161" s="141" t="s">
        <v>37</v>
      </c>
      <c r="G161" s="142">
        <v>3083</v>
      </c>
      <c r="H161" s="143">
        <v>3083</v>
      </c>
      <c r="I161" s="52"/>
      <c r="J161" s="49"/>
      <c r="K161" s="48"/>
      <c r="L161"/>
      <c r="M161"/>
    </row>
    <row r="162" spans="2:13" ht="17.25" customHeight="1">
      <c r="B162" s="140" t="s">
        <v>38</v>
      </c>
      <c r="C162" s="140" t="s">
        <v>38</v>
      </c>
      <c r="D162" s="140" t="s">
        <v>38</v>
      </c>
      <c r="E162" s="140" t="s">
        <v>38</v>
      </c>
      <c r="F162" s="141" t="s">
        <v>38</v>
      </c>
      <c r="G162" s="142">
        <v>3017</v>
      </c>
      <c r="H162" s="143">
        <v>3017</v>
      </c>
      <c r="I162" s="52"/>
      <c r="J162" s="49"/>
      <c r="K162" s="48"/>
      <c r="L162"/>
      <c r="M162"/>
    </row>
    <row r="163" spans="2:13" ht="18" customHeight="1" thickBot="1">
      <c r="B163" s="157" t="s">
        <v>45</v>
      </c>
      <c r="C163" s="157" t="s">
        <v>45</v>
      </c>
      <c r="D163" s="157" t="s">
        <v>45</v>
      </c>
      <c r="E163" s="157" t="s">
        <v>45</v>
      </c>
      <c r="F163" s="149" t="s">
        <v>45</v>
      </c>
      <c r="G163" s="158">
        <v>2680</v>
      </c>
      <c r="H163" s="159">
        <v>2680</v>
      </c>
      <c r="I163" s="52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4"/>
      <c r="H164" s="84"/>
      <c r="I164" s="51"/>
      <c r="J164" s="51"/>
      <c r="L164"/>
      <c r="M164"/>
    </row>
    <row r="165" spans="2:13" ht="17.25">
      <c r="G165" s="40"/>
      <c r="H165" s="40"/>
      <c r="I165" s="2"/>
      <c r="J165" s="2"/>
    </row>
    <row r="166" spans="2:13" ht="17.25">
      <c r="B166" s="81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1"/>
      <c r="K166"/>
    </row>
    <row r="167" spans="2:13" ht="18" thickBot="1">
      <c r="B167" s="82" t="s">
        <v>26</v>
      </c>
      <c r="C167" s="37"/>
      <c r="D167" s="37"/>
      <c r="E167" s="37"/>
      <c r="F167" s="37"/>
      <c r="G167" s="37"/>
      <c r="H167" s="38"/>
      <c r="I167" s="2"/>
      <c r="J167" s="51"/>
      <c r="K167"/>
    </row>
    <row r="168" spans="2:13" ht="15" customHeight="1" thickBot="1">
      <c r="B168" s="153" t="s">
        <v>17</v>
      </c>
      <c r="C168" s="153"/>
      <c r="D168" s="153"/>
      <c r="E168" s="153"/>
      <c r="F168" s="154"/>
      <c r="G168" s="155" t="s">
        <v>8</v>
      </c>
      <c r="H168" s="156"/>
      <c r="I168" s="2"/>
      <c r="J168" s="2"/>
    </row>
    <row r="169" spans="2:13" ht="17.25" customHeight="1">
      <c r="B169" s="136" t="s">
        <v>55</v>
      </c>
      <c r="C169" s="136" t="s">
        <v>55</v>
      </c>
      <c r="D169" s="136" t="s">
        <v>55</v>
      </c>
      <c r="E169" s="136" t="s">
        <v>55</v>
      </c>
      <c r="F169" s="137" t="s">
        <v>55</v>
      </c>
      <c r="G169" s="138">
        <v>2532607136871.5801</v>
      </c>
      <c r="H169" s="139">
        <v>2532607136871.5801</v>
      </c>
      <c r="I169" s="54"/>
      <c r="J169" s="55"/>
    </row>
    <row r="170" spans="2:13" ht="17.25" customHeight="1">
      <c r="B170" s="140" t="s">
        <v>28</v>
      </c>
      <c r="C170" s="140" t="s">
        <v>28</v>
      </c>
      <c r="D170" s="140" t="s">
        <v>28</v>
      </c>
      <c r="E170" s="140" t="s">
        <v>28</v>
      </c>
      <c r="F170" s="141" t="s">
        <v>28</v>
      </c>
      <c r="G170" s="142">
        <v>1697694987329.8501</v>
      </c>
      <c r="H170" s="143">
        <v>1697694987329.8501</v>
      </c>
      <c r="I170" s="54"/>
      <c r="J170" s="55"/>
    </row>
    <row r="171" spans="2:13" ht="17.25" customHeight="1">
      <c r="B171" s="140" t="s">
        <v>50</v>
      </c>
      <c r="C171" s="140" t="s">
        <v>50</v>
      </c>
      <c r="D171" s="140" t="s">
        <v>50</v>
      </c>
      <c r="E171" s="140" t="s">
        <v>50</v>
      </c>
      <c r="F171" s="141" t="s">
        <v>50</v>
      </c>
      <c r="G171" s="142">
        <v>1473112613704.2</v>
      </c>
      <c r="H171" s="143">
        <v>1473112613704.2</v>
      </c>
      <c r="I171" s="54"/>
      <c r="J171" s="55"/>
    </row>
    <row r="172" spans="2:13" ht="17.25" customHeight="1">
      <c r="B172" s="140" t="s">
        <v>58</v>
      </c>
      <c r="C172" s="140" t="s">
        <v>58</v>
      </c>
      <c r="D172" s="140" t="s">
        <v>58</v>
      </c>
      <c r="E172" s="140" t="s">
        <v>58</v>
      </c>
      <c r="F172" s="141" t="s">
        <v>58</v>
      </c>
      <c r="G172" s="142">
        <v>1251584318011.5601</v>
      </c>
      <c r="H172" s="143">
        <v>1251584318011.5601</v>
      </c>
      <c r="I172" s="54"/>
      <c r="J172" s="55"/>
    </row>
    <row r="173" spans="2:13" ht="17.25" customHeight="1">
      <c r="B173" s="140" t="s">
        <v>46</v>
      </c>
      <c r="C173" s="140" t="s">
        <v>46</v>
      </c>
      <c r="D173" s="140" t="s">
        <v>46</v>
      </c>
      <c r="E173" s="140" t="s">
        <v>46</v>
      </c>
      <c r="F173" s="141" t="s">
        <v>46</v>
      </c>
      <c r="G173" s="142">
        <v>719469190981.97998</v>
      </c>
      <c r="H173" s="143">
        <v>719469190981.97998</v>
      </c>
      <c r="I173" s="56"/>
      <c r="J173" s="49"/>
    </row>
    <row r="174" spans="2:13" ht="17.25" customHeight="1">
      <c r="B174" s="140" t="s">
        <v>35</v>
      </c>
      <c r="C174" s="140" t="s">
        <v>35</v>
      </c>
      <c r="D174" s="140" t="s">
        <v>35</v>
      </c>
      <c r="E174" s="140" t="s">
        <v>35</v>
      </c>
      <c r="F174" s="141" t="s">
        <v>35</v>
      </c>
      <c r="G174" s="142">
        <v>472908616876.69</v>
      </c>
      <c r="H174" s="143">
        <v>472908616876.69</v>
      </c>
      <c r="I174" s="54"/>
      <c r="J174" s="55"/>
    </row>
    <row r="175" spans="2:13" ht="17.25" customHeight="1">
      <c r="B175" s="140" t="s">
        <v>59</v>
      </c>
      <c r="C175" s="140" t="s">
        <v>59</v>
      </c>
      <c r="D175" s="140" t="s">
        <v>59</v>
      </c>
      <c r="E175" s="140" t="s">
        <v>59</v>
      </c>
      <c r="F175" s="141" t="s">
        <v>59</v>
      </c>
      <c r="G175" s="142">
        <v>450791246471.16998</v>
      </c>
      <c r="H175" s="143">
        <v>450791246471.16998</v>
      </c>
      <c r="I175" s="54"/>
      <c r="J175" s="55"/>
    </row>
    <row r="176" spans="2:13" ht="17.25" customHeight="1">
      <c r="B176" s="140" t="s">
        <v>56</v>
      </c>
      <c r="C176" s="140" t="s">
        <v>56</v>
      </c>
      <c r="D176" s="140" t="s">
        <v>56</v>
      </c>
      <c r="E176" s="140" t="s">
        <v>56</v>
      </c>
      <c r="F176" s="141" t="s">
        <v>56</v>
      </c>
      <c r="G176" s="142">
        <v>450204335409.46002</v>
      </c>
      <c r="H176" s="143">
        <v>450204335409.46002</v>
      </c>
      <c r="I176" s="54"/>
      <c r="J176" s="55"/>
    </row>
    <row r="177" spans="2:10" ht="17.25" customHeight="1">
      <c r="B177" s="140" t="s">
        <v>51</v>
      </c>
      <c r="C177" s="140" t="s">
        <v>51</v>
      </c>
      <c r="D177" s="140" t="s">
        <v>51</v>
      </c>
      <c r="E177" s="140" t="s">
        <v>51</v>
      </c>
      <c r="F177" s="141" t="s">
        <v>51</v>
      </c>
      <c r="G177" s="142">
        <v>404029986576.21997</v>
      </c>
      <c r="H177" s="143">
        <v>404029986576.21997</v>
      </c>
      <c r="I177" s="54"/>
      <c r="J177" s="55"/>
    </row>
    <row r="178" spans="2:10" ht="18" customHeight="1" thickBot="1">
      <c r="B178" s="157" t="s">
        <v>52</v>
      </c>
      <c r="C178" s="157" t="s">
        <v>52</v>
      </c>
      <c r="D178" s="157" t="s">
        <v>52</v>
      </c>
      <c r="E178" s="157" t="s">
        <v>52</v>
      </c>
      <c r="F178" s="149" t="s">
        <v>52</v>
      </c>
      <c r="G178" s="158">
        <v>353137663843</v>
      </c>
      <c r="H178" s="159">
        <v>353137663843</v>
      </c>
      <c r="I178" s="54"/>
      <c r="J178" s="55"/>
    </row>
    <row r="179" spans="2:10" ht="17.25">
      <c r="G179" s="40"/>
      <c r="H179" s="40"/>
      <c r="J179" s="47"/>
    </row>
    <row r="180" spans="2:10">
      <c r="B180" s="57"/>
      <c r="J180" s="47"/>
    </row>
  </sheetData>
  <dataConsolidate link="1"/>
  <mergeCells count="101">
    <mergeCell ref="G172:H172"/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  <mergeCell ref="G156:H156"/>
    <mergeCell ref="B173:F173"/>
    <mergeCell ref="G173:H173"/>
    <mergeCell ref="B158:F158"/>
    <mergeCell ref="G158:H158"/>
    <mergeCell ref="B159:F159"/>
    <mergeCell ref="G159:H159"/>
    <mergeCell ref="B160:F160"/>
    <mergeCell ref="G160:H160"/>
    <mergeCell ref="B161:F161"/>
    <mergeCell ref="G161:H161"/>
    <mergeCell ref="B162:F162"/>
    <mergeCell ref="G162:H162"/>
    <mergeCell ref="B163:F163"/>
    <mergeCell ref="G163:H163"/>
    <mergeCell ref="B168:F168"/>
    <mergeCell ref="G168:H168"/>
    <mergeCell ref="B169:F169"/>
    <mergeCell ref="G169:H169"/>
    <mergeCell ref="B170:F170"/>
    <mergeCell ref="G170:H170"/>
    <mergeCell ref="B171:F171"/>
    <mergeCell ref="G171:H171"/>
    <mergeCell ref="B172:F172"/>
    <mergeCell ref="G139:H139"/>
    <mergeCell ref="B157:F157"/>
    <mergeCell ref="G157:H157"/>
    <mergeCell ref="B142:F142"/>
    <mergeCell ref="G142:H142"/>
    <mergeCell ref="B143:F143"/>
    <mergeCell ref="G143:H143"/>
    <mergeCell ref="B144:F144"/>
    <mergeCell ref="G144:H144"/>
    <mergeCell ref="B145:F145"/>
    <mergeCell ref="G145:H145"/>
    <mergeCell ref="B146:F146"/>
    <mergeCell ref="G146:H146"/>
    <mergeCell ref="B147:F147"/>
    <mergeCell ref="G147:H147"/>
    <mergeCell ref="B148:F148"/>
    <mergeCell ref="G148:H148"/>
    <mergeCell ref="B153:F153"/>
    <mergeCell ref="G153:H153"/>
    <mergeCell ref="B154:F154"/>
    <mergeCell ref="G154:H154"/>
    <mergeCell ref="B155:F155"/>
    <mergeCell ref="G155:H155"/>
    <mergeCell ref="B156:F156"/>
    <mergeCell ref="B140:F140"/>
    <mergeCell ref="G140:H140"/>
    <mergeCell ref="B141:F141"/>
    <mergeCell ref="G141:H141"/>
    <mergeCell ref="B34:D34"/>
    <mergeCell ref="B35:D35"/>
    <mergeCell ref="B36:D36"/>
    <mergeCell ref="B37:D37"/>
    <mergeCell ref="B38:D38"/>
    <mergeCell ref="B39:D39"/>
    <mergeCell ref="H48:I48"/>
    <mergeCell ref="B49:D49"/>
    <mergeCell ref="B50:D50"/>
    <mergeCell ref="B51:D51"/>
    <mergeCell ref="B52:D52"/>
    <mergeCell ref="B53:D53"/>
    <mergeCell ref="B54:D54"/>
    <mergeCell ref="B128:F128"/>
    <mergeCell ref="G128:H128"/>
    <mergeCell ref="B129:F129"/>
    <mergeCell ref="G129:H129"/>
    <mergeCell ref="B138:F138"/>
    <mergeCell ref="G138:H138"/>
    <mergeCell ref="B139:F139"/>
    <mergeCell ref="B27:D27"/>
    <mergeCell ref="B28:D28"/>
    <mergeCell ref="B33:D33"/>
    <mergeCell ref="B2:H2"/>
    <mergeCell ref="B3:H3"/>
    <mergeCell ref="I3:N3"/>
    <mergeCell ref="B11:D11"/>
    <mergeCell ref="B12:D12"/>
    <mergeCell ref="B13:D13"/>
    <mergeCell ref="B14:D14"/>
    <mergeCell ref="B15:D15"/>
    <mergeCell ref="B16:D16"/>
    <mergeCell ref="B17:D17"/>
    <mergeCell ref="B22:D22"/>
    <mergeCell ref="B23:D23"/>
    <mergeCell ref="B24:D24"/>
    <mergeCell ref="B25:D25"/>
    <mergeCell ref="B26:D26"/>
  </mergeCells>
  <pageMargins left="0.70866141732283472" right="0.70866141732283472" top="0.15748031496062992" bottom="0.15748031496062992" header="0.31496062992125984" footer="0.11811023622047245"/>
  <pageSetup paperSize="9" scale="47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  <legacyDrawing r:id="rId3"/>
  <oleObjects>
    <mc:AlternateContent xmlns:mc="http://schemas.openxmlformats.org/markup-compatibility/2006">
      <mc:Choice Requires="x14">
        <oleObject link="[1]!'!Январь2012!R1C2:R10C9'" oleUpdate="OLEUPDATE_ALWAYS" shapeId="177153">
          <objectPr defaultSize="0" autoPict="0" dde="1">
            <anchor moveWithCells="1">
              <from>
                <xdr:col>0</xdr:col>
                <xdr:colOff>123825</xdr:colOff>
                <xdr:row>72</xdr:row>
                <xdr:rowOff>123825</xdr:rowOff>
              </from>
              <to>
                <xdr:col>1</xdr:col>
                <xdr:colOff>257175</xdr:colOff>
                <xdr:row>74</xdr:row>
                <xdr:rowOff>0</xdr:rowOff>
              </to>
            </anchor>
          </objectPr>
        </oleObject>
      </mc:Choice>
      <mc:Fallback>
        <oleObject link="[1]!'!Январь2012!R1C2:R10C9'" oleUpdate="OLEUPDATE_ALWAYS" shapeId="17715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35">
    <pageSetUpPr fitToPage="1"/>
  </sheetPr>
  <dimension ref="B2:N180"/>
  <sheetViews>
    <sheetView workbookViewId="0"/>
  </sheetViews>
  <sheetFormatPr defaultRowHeight="13.5"/>
  <cols>
    <col min="1" max="1" width="3.42578125" style="69" customWidth="1"/>
    <col min="2" max="2" width="46.7109375" style="69" customWidth="1"/>
    <col min="3" max="4" width="18.42578125" style="69" customWidth="1"/>
    <col min="5" max="9" width="25.5703125" style="69" customWidth="1"/>
    <col min="10" max="10" width="10.5703125" style="69" customWidth="1"/>
    <col min="11" max="11" width="14.85546875" style="69" bestFit="1" customWidth="1"/>
    <col min="12" max="12" width="9.140625" style="69"/>
    <col min="13" max="13" width="23.42578125" style="69" customWidth="1"/>
    <col min="14" max="16384" width="9.140625" style="69"/>
  </cols>
  <sheetData>
    <row r="2" spans="2:14" s="1" customFormat="1" ht="20.25">
      <c r="B2" s="111" t="s">
        <v>48</v>
      </c>
      <c r="C2" s="111"/>
      <c r="D2" s="111"/>
      <c r="E2" s="111"/>
      <c r="F2" s="111"/>
      <c r="G2" s="111"/>
      <c r="H2" s="111"/>
    </row>
    <row r="3" spans="2:14" s="1" customFormat="1" ht="21" thickBot="1">
      <c r="B3" s="112">
        <v>43312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2">
        <f>B3</f>
        <v>43312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30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13" t="s">
        <v>16</v>
      </c>
      <c r="C11" s="113"/>
      <c r="D11" s="114"/>
      <c r="E11" s="67">
        <f>EDATE(B3,-1)</f>
        <v>43281</v>
      </c>
      <c r="F11" s="67">
        <f>B3</f>
        <v>43312</v>
      </c>
      <c r="G11" s="44" t="s">
        <v>9</v>
      </c>
      <c r="H11" s="44" t="s">
        <v>10</v>
      </c>
      <c r="J11" s="71"/>
    </row>
    <row r="12" spans="2:14" s="70" customFormat="1" ht="17.25">
      <c r="B12" s="115" t="s">
        <v>0</v>
      </c>
      <c r="C12" s="115"/>
      <c r="D12" s="116"/>
      <c r="E12" s="78">
        <v>2222307</v>
      </c>
      <c r="F12" s="78">
        <v>2219926</v>
      </c>
      <c r="G12" s="11">
        <f t="shared" ref="G12:G18" si="0">F12-E12</f>
        <v>-2381</v>
      </c>
      <c r="H12" s="58">
        <f t="shared" ref="H12:H18" si="1">F12/E12-1</f>
        <v>-1.0714091257418845E-3</v>
      </c>
      <c r="I12" s="79"/>
      <c r="J12" s="80"/>
    </row>
    <row r="13" spans="2:14" s="70" customFormat="1" ht="17.25">
      <c r="B13" s="117" t="s">
        <v>1</v>
      </c>
      <c r="C13" s="117"/>
      <c r="D13" s="118"/>
      <c r="E13" s="78">
        <v>25289</v>
      </c>
      <c r="F13" s="78">
        <v>25098</v>
      </c>
      <c r="G13" s="11">
        <f t="shared" si="0"/>
        <v>-191</v>
      </c>
      <c r="H13" s="58">
        <f t="shared" si="1"/>
        <v>-7.5526908932737058E-3</v>
      </c>
      <c r="I13" s="79"/>
      <c r="J13" s="80"/>
    </row>
    <row r="14" spans="2:14" s="70" customFormat="1" ht="17.25">
      <c r="B14" s="117" t="s">
        <v>40</v>
      </c>
      <c r="C14" s="117"/>
      <c r="D14" s="118"/>
      <c r="E14" s="78">
        <v>14783</v>
      </c>
      <c r="F14" s="78">
        <v>14775</v>
      </c>
      <c r="G14" s="11">
        <f t="shared" si="0"/>
        <v>-8</v>
      </c>
      <c r="H14" s="58">
        <f t="shared" si="1"/>
        <v>-5.4116214570787413E-4</v>
      </c>
      <c r="I14" s="79"/>
      <c r="J14" s="80"/>
    </row>
    <row r="15" spans="2:14" s="70" customFormat="1" ht="17.25">
      <c r="B15" s="119" t="s">
        <v>41</v>
      </c>
      <c r="C15" s="119"/>
      <c r="D15" s="120"/>
      <c r="E15" s="78">
        <v>9163</v>
      </c>
      <c r="F15" s="78">
        <v>9115</v>
      </c>
      <c r="G15" s="11">
        <f t="shared" si="0"/>
        <v>-48</v>
      </c>
      <c r="H15" s="58">
        <f t="shared" si="1"/>
        <v>-5.2384590199716641E-3</v>
      </c>
      <c r="I15" s="79"/>
      <c r="J15" s="80"/>
    </row>
    <row r="16" spans="2:14" s="70" customFormat="1" ht="17.25">
      <c r="B16" s="121" t="s">
        <v>42</v>
      </c>
      <c r="C16" s="121"/>
      <c r="D16" s="122"/>
      <c r="E16" s="78">
        <v>5620</v>
      </c>
      <c r="F16" s="78">
        <v>5660</v>
      </c>
      <c r="G16" s="11">
        <f t="shared" si="0"/>
        <v>40</v>
      </c>
      <c r="H16" s="58">
        <f t="shared" si="1"/>
        <v>7.1174377224199059E-3</v>
      </c>
      <c r="I16" s="79"/>
      <c r="J16" s="80"/>
    </row>
    <row r="17" spans="2:10" s="70" customFormat="1" ht="18" customHeight="1" thickBot="1">
      <c r="B17" s="123" t="s">
        <v>2</v>
      </c>
      <c r="C17" s="123"/>
      <c r="D17" s="124"/>
      <c r="E17" s="78">
        <v>39316</v>
      </c>
      <c r="F17" s="78">
        <v>40244</v>
      </c>
      <c r="G17" s="11">
        <f t="shared" si="0"/>
        <v>928</v>
      </c>
      <c r="H17" s="58">
        <f t="shared" si="1"/>
        <v>2.3603621935090136E-2</v>
      </c>
      <c r="I17" s="79"/>
      <c r="J17" s="80"/>
    </row>
    <row r="18" spans="2:10" s="64" customFormat="1" ht="18" thickBot="1">
      <c r="B18" s="59" t="s">
        <v>3</v>
      </c>
      <c r="C18" s="59"/>
      <c r="D18" s="60"/>
      <c r="E18" s="66">
        <v>2301695</v>
      </c>
      <c r="F18" s="66">
        <v>2300043</v>
      </c>
      <c r="G18" s="66">
        <f t="shared" si="0"/>
        <v>-1652</v>
      </c>
      <c r="H18" s="63">
        <f t="shared" si="1"/>
        <v>-7.1773193233681809E-4</v>
      </c>
      <c r="I18" s="79"/>
      <c r="J18" s="80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31</v>
      </c>
      <c r="C21" s="14"/>
      <c r="D21" s="14"/>
      <c r="E21" s="14"/>
      <c r="F21" s="14"/>
      <c r="G21" s="14"/>
      <c r="H21" s="15" t="s">
        <v>11</v>
      </c>
    </row>
    <row r="22" spans="2:10" s="70" customFormat="1" ht="15.75" thickBot="1">
      <c r="B22" s="113" t="s">
        <v>16</v>
      </c>
      <c r="C22" s="113"/>
      <c r="D22" s="114"/>
      <c r="E22" s="67">
        <f>EDATE(B3,-1)</f>
        <v>43281</v>
      </c>
      <c r="F22" s="67">
        <f>F11</f>
        <v>43312</v>
      </c>
      <c r="G22" s="44" t="s">
        <v>9</v>
      </c>
      <c r="H22" s="44" t="s">
        <v>10</v>
      </c>
      <c r="J22" s="71"/>
    </row>
    <row r="23" spans="2:10" s="70" customFormat="1" ht="17.25">
      <c r="B23" s="115" t="s">
        <v>0</v>
      </c>
      <c r="C23" s="115"/>
      <c r="D23" s="116"/>
      <c r="E23" s="78">
        <v>1447798</v>
      </c>
      <c r="F23" s="78">
        <v>1466134</v>
      </c>
      <c r="G23" s="11">
        <f t="shared" ref="G23:G29" si="2">F23-E23</f>
        <v>18336</v>
      </c>
      <c r="H23" s="58">
        <f t="shared" ref="H23:H29" si="3">F23/E23-1</f>
        <v>1.2664750193051688E-2</v>
      </c>
      <c r="I23" s="80"/>
    </row>
    <row r="24" spans="2:10" s="70" customFormat="1" ht="17.25">
      <c r="B24" s="117" t="s">
        <v>1</v>
      </c>
      <c r="C24" s="117"/>
      <c r="D24" s="118"/>
      <c r="E24" s="78">
        <v>16474</v>
      </c>
      <c r="F24" s="78">
        <v>16523</v>
      </c>
      <c r="G24" s="11">
        <f t="shared" si="2"/>
        <v>49</v>
      </c>
      <c r="H24" s="58">
        <f t="shared" si="3"/>
        <v>2.9743838776252751E-3</v>
      </c>
      <c r="I24" s="80"/>
    </row>
    <row r="25" spans="2:10" s="70" customFormat="1" ht="17.25">
      <c r="B25" s="117" t="s">
        <v>40</v>
      </c>
      <c r="C25" s="117"/>
      <c r="D25" s="118"/>
      <c r="E25" s="78">
        <v>10455</v>
      </c>
      <c r="F25" s="78">
        <v>10354</v>
      </c>
      <c r="G25" s="11">
        <f t="shared" si="2"/>
        <v>-101</v>
      </c>
      <c r="H25" s="58">
        <f t="shared" si="3"/>
        <v>-9.6604495456719119E-3</v>
      </c>
      <c r="I25" s="80"/>
    </row>
    <row r="26" spans="2:10" s="70" customFormat="1" ht="17.25">
      <c r="B26" s="119" t="s">
        <v>41</v>
      </c>
      <c r="C26" s="119"/>
      <c r="D26" s="120"/>
      <c r="E26" s="78">
        <v>8053</v>
      </c>
      <c r="F26" s="78">
        <v>7985</v>
      </c>
      <c r="G26" s="11">
        <f t="shared" si="2"/>
        <v>-68</v>
      </c>
      <c r="H26" s="58">
        <f t="shared" si="3"/>
        <v>-8.4440581149881622E-3</v>
      </c>
      <c r="I26" s="80"/>
    </row>
    <row r="27" spans="2:10" s="70" customFormat="1" ht="17.25">
      <c r="B27" s="121" t="s">
        <v>42</v>
      </c>
      <c r="C27" s="121"/>
      <c r="D27" s="122"/>
      <c r="E27" s="78">
        <v>2402</v>
      </c>
      <c r="F27" s="78">
        <v>2369</v>
      </c>
      <c r="G27" s="11">
        <f t="shared" si="2"/>
        <v>-33</v>
      </c>
      <c r="H27" s="58">
        <f t="shared" si="3"/>
        <v>-1.3738551207327254E-2</v>
      </c>
      <c r="I27" s="80"/>
    </row>
    <row r="28" spans="2:10" s="70" customFormat="1" ht="18" customHeight="1" thickBot="1">
      <c r="B28" s="123" t="s">
        <v>2</v>
      </c>
      <c r="C28" s="123"/>
      <c r="D28" s="124"/>
      <c r="E28" s="78">
        <v>27438</v>
      </c>
      <c r="F28" s="78">
        <v>27758</v>
      </c>
      <c r="G28" s="11">
        <f t="shared" si="2"/>
        <v>320</v>
      </c>
      <c r="H28" s="58">
        <f t="shared" si="3"/>
        <v>1.1662657628106921E-2</v>
      </c>
      <c r="I28" s="80"/>
    </row>
    <row r="29" spans="2:10" s="64" customFormat="1" ht="18" thickBot="1">
      <c r="B29" s="59" t="s">
        <v>3</v>
      </c>
      <c r="C29" s="59"/>
      <c r="D29" s="60"/>
      <c r="E29" s="66">
        <v>1502165</v>
      </c>
      <c r="F29" s="66">
        <v>1520769</v>
      </c>
      <c r="G29" s="66">
        <f t="shared" si="2"/>
        <v>18604</v>
      </c>
      <c r="H29" s="63">
        <f t="shared" si="3"/>
        <v>1.2384791284579366E-2</v>
      </c>
      <c r="I29" s="80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9" ht="15.75" thickBot="1">
      <c r="B33" s="125" t="s">
        <v>16</v>
      </c>
      <c r="C33" s="125"/>
      <c r="D33" s="126"/>
      <c r="E33" s="67">
        <f>E11</f>
        <v>43281</v>
      </c>
      <c r="F33" s="67">
        <f>F11</f>
        <v>43312</v>
      </c>
      <c r="G33" s="16" t="s">
        <v>9</v>
      </c>
      <c r="H33" s="16" t="s">
        <v>10</v>
      </c>
    </row>
    <row r="34" spans="2:9" ht="17.25">
      <c r="B34" s="115" t="s">
        <v>0</v>
      </c>
      <c r="C34" s="115"/>
      <c r="D34" s="116"/>
      <c r="E34" s="72">
        <v>119616</v>
      </c>
      <c r="F34" s="72">
        <v>129880</v>
      </c>
      <c r="G34" s="11">
        <f t="shared" ref="G34:G40" si="4">F34-E34</f>
        <v>10264</v>
      </c>
      <c r="H34" s="58">
        <f t="shared" ref="H34:H40" si="5">F34/E34-1</f>
        <v>8.5807918673087125E-2</v>
      </c>
      <c r="I34" s="57"/>
    </row>
    <row r="35" spans="2:9" ht="17.25">
      <c r="B35" s="117" t="s">
        <v>1</v>
      </c>
      <c r="C35" s="117"/>
      <c r="D35" s="118"/>
      <c r="E35" s="72">
        <v>992</v>
      </c>
      <c r="F35" s="72">
        <v>966</v>
      </c>
      <c r="G35" s="11">
        <f t="shared" si="4"/>
        <v>-26</v>
      </c>
      <c r="H35" s="58">
        <f t="shared" si="5"/>
        <v>-2.6209677419354871E-2</v>
      </c>
      <c r="I35" s="57"/>
    </row>
    <row r="36" spans="2:9" ht="17.25">
      <c r="B36" s="117" t="s">
        <v>40</v>
      </c>
      <c r="C36" s="117"/>
      <c r="D36" s="118"/>
      <c r="E36" s="72">
        <v>785</v>
      </c>
      <c r="F36" s="72">
        <v>837</v>
      </c>
      <c r="G36" s="11">
        <f t="shared" si="4"/>
        <v>52</v>
      </c>
      <c r="H36" s="58">
        <f t="shared" si="5"/>
        <v>6.6242038216560495E-2</v>
      </c>
      <c r="I36" s="57"/>
    </row>
    <row r="37" spans="2:9" ht="17.25">
      <c r="B37" s="119" t="s">
        <v>41</v>
      </c>
      <c r="C37" s="119"/>
      <c r="D37" s="120"/>
      <c r="E37" s="72">
        <v>580</v>
      </c>
      <c r="F37" s="72">
        <v>625</v>
      </c>
      <c r="G37" s="11">
        <f t="shared" si="4"/>
        <v>45</v>
      </c>
      <c r="H37" s="58">
        <f t="shared" si="5"/>
        <v>7.7586206896551824E-2</v>
      </c>
      <c r="I37" s="57"/>
    </row>
    <row r="38" spans="2:9" ht="17.25">
      <c r="B38" s="121" t="s">
        <v>42</v>
      </c>
      <c r="C38" s="121"/>
      <c r="D38" s="122"/>
      <c r="E38" s="72">
        <v>205</v>
      </c>
      <c r="F38" s="72">
        <v>212</v>
      </c>
      <c r="G38" s="11">
        <f t="shared" si="4"/>
        <v>7</v>
      </c>
      <c r="H38" s="58">
        <f t="shared" si="5"/>
        <v>3.4146341463414664E-2</v>
      </c>
      <c r="I38" s="57"/>
    </row>
    <row r="39" spans="2:9" ht="18" customHeight="1" thickBot="1">
      <c r="B39" s="123" t="s">
        <v>2</v>
      </c>
      <c r="C39" s="123"/>
      <c r="D39" s="124"/>
      <c r="E39" s="72">
        <v>3239</v>
      </c>
      <c r="F39" s="72">
        <v>8477</v>
      </c>
      <c r="G39" s="11">
        <f t="shared" si="4"/>
        <v>5238</v>
      </c>
      <c r="H39" s="58">
        <f t="shared" si="5"/>
        <v>1.6171657919110838</v>
      </c>
      <c r="I39" s="57"/>
    </row>
    <row r="40" spans="2:9" s="64" customFormat="1" ht="18" thickBot="1">
      <c r="B40" s="59" t="s">
        <v>3</v>
      </c>
      <c r="C40" s="59"/>
      <c r="D40" s="60"/>
      <c r="E40" s="66">
        <v>124632</v>
      </c>
      <c r="F40" s="66">
        <v>140160</v>
      </c>
      <c r="G40" s="66">
        <f t="shared" si="4"/>
        <v>15528</v>
      </c>
      <c r="H40" s="63">
        <f t="shared" si="5"/>
        <v>0.12459079530136719</v>
      </c>
      <c r="I40" s="57"/>
    </row>
    <row r="41" spans="2:9" ht="15">
      <c r="B41" s="6"/>
      <c r="C41" s="6"/>
      <c r="D41" s="6"/>
      <c r="E41" s="41"/>
      <c r="F41" s="41"/>
      <c r="G41" s="42"/>
      <c r="H41" s="43"/>
    </row>
    <row r="42" spans="2:9" ht="15">
      <c r="B42" s="10"/>
      <c r="C42" s="2"/>
      <c r="D42" s="2"/>
      <c r="E42" s="2"/>
      <c r="F42" s="2"/>
      <c r="G42" s="2"/>
    </row>
    <row r="43" spans="2:9" ht="17.25">
      <c r="B43" s="19"/>
      <c r="C43" s="19"/>
      <c r="D43" s="19"/>
      <c r="E43" s="19"/>
      <c r="F43" s="19"/>
      <c r="G43" s="19"/>
      <c r="H43" s="19"/>
    </row>
    <row r="44" spans="2:9" ht="17.25">
      <c r="B44" s="20" t="s">
        <v>15</v>
      </c>
      <c r="C44" s="19"/>
      <c r="D44" s="19"/>
      <c r="E44" s="19"/>
      <c r="F44" s="19"/>
      <c r="G44" s="19"/>
      <c r="H44" s="19"/>
    </row>
    <row r="45" spans="2:9" ht="18" thickBot="1">
      <c r="B45" s="22"/>
      <c r="C45" s="22"/>
      <c r="D45" s="22"/>
      <c r="E45" s="22"/>
      <c r="F45" s="22"/>
      <c r="G45" s="22"/>
      <c r="H45" s="22"/>
    </row>
    <row r="47" spans="2:9">
      <c r="F47" s="5"/>
    </row>
    <row r="48" spans="2:9" ht="18" thickBot="1">
      <c r="B48" s="12" t="s">
        <v>32</v>
      </c>
      <c r="C48" s="23"/>
      <c r="D48" s="23"/>
      <c r="E48" s="23"/>
      <c r="F48" s="23"/>
      <c r="G48" s="23"/>
      <c r="H48" s="127" t="s">
        <v>12</v>
      </c>
      <c r="I48" s="127"/>
    </row>
    <row r="49" spans="2:9" ht="15.75" thickBot="1">
      <c r="B49" s="125" t="s">
        <v>16</v>
      </c>
      <c r="C49" s="125"/>
      <c r="D49" s="126"/>
      <c r="E49" s="67">
        <v>41639</v>
      </c>
      <c r="F49" s="67">
        <f>EDATE(E49,12)</f>
        <v>42004</v>
      </c>
      <c r="G49" s="67">
        <f>EDATE(F49,12)</f>
        <v>42369</v>
      </c>
      <c r="H49" s="67">
        <f>EDATE(G49,12)</f>
        <v>42735</v>
      </c>
      <c r="I49" s="67">
        <f>EDATE(H49,12)</f>
        <v>43100</v>
      </c>
    </row>
    <row r="50" spans="2:9" ht="17.25">
      <c r="B50" s="128" t="s">
        <v>0</v>
      </c>
      <c r="C50" s="128"/>
      <c r="D50" s="129"/>
      <c r="E50" s="74">
        <v>881844</v>
      </c>
      <c r="F50" s="74">
        <v>944559</v>
      </c>
      <c r="G50" s="74">
        <v>1006751</v>
      </c>
      <c r="H50" s="74">
        <v>1102966</v>
      </c>
      <c r="I50" s="74">
        <v>1310295.9999999998</v>
      </c>
    </row>
    <row r="51" spans="2:9" ht="17.25">
      <c r="B51" s="130" t="s">
        <v>1</v>
      </c>
      <c r="C51" s="130"/>
      <c r="D51" s="131"/>
      <c r="E51" s="75">
        <v>19539</v>
      </c>
      <c r="F51" s="75">
        <v>20178</v>
      </c>
      <c r="G51" s="75">
        <v>20753</v>
      </c>
      <c r="H51" s="75">
        <v>18622</v>
      </c>
      <c r="I51" s="75">
        <v>17766</v>
      </c>
    </row>
    <row r="52" spans="2:9" ht="17.25">
      <c r="B52" s="132" t="s">
        <v>40</v>
      </c>
      <c r="C52" s="132"/>
      <c r="D52" s="133"/>
      <c r="E52" s="77">
        <v>6957</v>
      </c>
      <c r="F52" s="77">
        <v>7486</v>
      </c>
      <c r="G52" s="77">
        <v>8729</v>
      </c>
      <c r="H52" s="77">
        <v>9215</v>
      </c>
      <c r="I52" s="77">
        <v>10211</v>
      </c>
    </row>
    <row r="53" spans="2:9" ht="18" thickBot="1">
      <c r="B53" s="134" t="s">
        <v>2</v>
      </c>
      <c r="C53" s="134"/>
      <c r="D53" s="135"/>
      <c r="E53" s="73">
        <v>5182</v>
      </c>
      <c r="F53" s="73">
        <v>5142</v>
      </c>
      <c r="G53" s="73">
        <v>3836</v>
      </c>
      <c r="H53" s="73">
        <v>10694</v>
      </c>
      <c r="I53" s="73">
        <v>22564.000000000004</v>
      </c>
    </row>
    <row r="54" spans="2:9" s="65" customFormat="1" ht="18" thickBot="1">
      <c r="B54" s="144" t="s">
        <v>3</v>
      </c>
      <c r="C54" s="144"/>
      <c r="D54" s="145"/>
      <c r="E54" s="76">
        <v>913522</v>
      </c>
      <c r="F54" s="76">
        <v>977365</v>
      </c>
      <c r="G54" s="76">
        <v>1040069</v>
      </c>
      <c r="H54" s="76">
        <v>1141497</v>
      </c>
      <c r="I54" s="76">
        <v>1360837</v>
      </c>
    </row>
    <row r="55" spans="2:9" ht="15">
      <c r="B55" s="6"/>
      <c r="C55" s="7"/>
      <c r="D55" s="8"/>
      <c r="E55" s="8"/>
      <c r="F55" s="8"/>
      <c r="G55" s="8"/>
      <c r="H55" s="8"/>
    </row>
    <row r="56" spans="2:9" ht="15">
      <c r="B56" s="6"/>
      <c r="C56" s="7"/>
      <c r="D56" s="8"/>
      <c r="E56" s="8"/>
      <c r="F56" s="8"/>
      <c r="G56" s="8"/>
      <c r="H56" s="8"/>
    </row>
    <row r="57" spans="2:9" ht="15">
      <c r="B57" s="6"/>
      <c r="C57" s="7"/>
      <c r="D57" s="8"/>
      <c r="E57" s="8"/>
      <c r="F57" s="8"/>
      <c r="G57" s="8"/>
      <c r="H57" s="8"/>
    </row>
    <row r="58" spans="2:9" ht="15">
      <c r="B58" s="6"/>
      <c r="C58" s="7"/>
      <c r="D58" s="8"/>
      <c r="E58" s="8"/>
      <c r="F58" s="8"/>
      <c r="G58" s="8"/>
      <c r="H58" s="8"/>
    </row>
    <row r="59" spans="2:9" ht="15">
      <c r="B59" s="6"/>
      <c r="C59" s="7"/>
      <c r="D59" s="8"/>
      <c r="E59" s="8"/>
      <c r="F59" s="8"/>
      <c r="G59" s="8"/>
      <c r="H59" s="8"/>
    </row>
    <row r="60" spans="2:9" ht="15">
      <c r="B60" s="6"/>
      <c r="C60" s="7"/>
      <c r="D60" s="8"/>
      <c r="E60" s="8"/>
      <c r="F60" s="8"/>
      <c r="G60" s="8"/>
      <c r="H60" s="8"/>
    </row>
    <row r="61" spans="2:9" ht="15">
      <c r="B61" s="6"/>
      <c r="C61" s="7"/>
      <c r="D61" s="8"/>
      <c r="E61" s="8"/>
      <c r="F61" s="8"/>
      <c r="G61" s="8"/>
      <c r="H61" s="8"/>
    </row>
    <row r="62" spans="2:9" ht="15">
      <c r="B62" s="6"/>
      <c r="C62" s="7"/>
      <c r="D62" s="8"/>
      <c r="E62" s="8"/>
      <c r="F62" s="8"/>
      <c r="G62" s="8"/>
      <c r="H62" s="8"/>
    </row>
    <row r="63" spans="2:9" ht="15">
      <c r="B63" s="6"/>
      <c r="C63" s="7"/>
      <c r="D63" s="8"/>
      <c r="E63" s="8"/>
      <c r="F63" s="8"/>
      <c r="G63" s="8"/>
      <c r="H63" s="8"/>
    </row>
    <row r="64" spans="2:9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33</v>
      </c>
      <c r="C82" s="23"/>
      <c r="D82" s="23"/>
      <c r="E82" s="23"/>
      <c r="F82" s="23"/>
      <c r="G82" s="23"/>
      <c r="H82" s="98" t="s">
        <v>11</v>
      </c>
      <c r="I82"/>
      <c r="J82"/>
      <c r="K82"/>
    </row>
    <row r="83" spans="2:11" ht="15.75" thickBot="1">
      <c r="B83" s="31" t="s">
        <v>16</v>
      </c>
      <c r="C83" s="67">
        <f>EDATE(D83,-1)</f>
        <v>43159</v>
      </c>
      <c r="D83" s="67">
        <f>EDATE(E83,-1)</f>
        <v>43189</v>
      </c>
      <c r="E83" s="67">
        <f>EDATE(F83,-1)</f>
        <v>43220</v>
      </c>
      <c r="F83" s="67">
        <f>EDATE(G83,-1)</f>
        <v>43250</v>
      </c>
      <c r="G83" s="67">
        <f>EDATE(H83,-1)</f>
        <v>43281</v>
      </c>
      <c r="H83" s="67">
        <f>EDATE(E11,1)</f>
        <v>43311</v>
      </c>
      <c r="I83"/>
      <c r="J83"/>
    </row>
    <row r="84" spans="2:11" ht="16.5" customHeight="1">
      <c r="B84" s="24" t="s">
        <v>0</v>
      </c>
      <c r="C84" s="74">
        <v>1340140</v>
      </c>
      <c r="D84" s="74">
        <v>1357954</v>
      </c>
      <c r="E84" s="74">
        <v>1393203</v>
      </c>
      <c r="F84" s="74">
        <v>1422382</v>
      </c>
      <c r="G84" s="74">
        <v>1447798</v>
      </c>
      <c r="H84" s="74">
        <v>1466134</v>
      </c>
    </row>
    <row r="85" spans="2:11" ht="16.5" customHeight="1">
      <c r="B85" s="25" t="s">
        <v>1</v>
      </c>
      <c r="C85" s="75">
        <v>17304</v>
      </c>
      <c r="D85" s="75">
        <v>17183</v>
      </c>
      <c r="E85" s="75">
        <v>17275</v>
      </c>
      <c r="F85" s="75">
        <v>17314</v>
      </c>
      <c r="G85" s="75">
        <v>16474</v>
      </c>
      <c r="H85" s="75">
        <v>16523</v>
      </c>
    </row>
    <row r="86" spans="2:11" ht="16.5" customHeight="1">
      <c r="B86" s="26" t="s">
        <v>40</v>
      </c>
      <c r="C86" s="77">
        <v>10291</v>
      </c>
      <c r="D86" s="77">
        <v>10430</v>
      </c>
      <c r="E86" s="77">
        <v>10629</v>
      </c>
      <c r="F86" s="77">
        <v>10751</v>
      </c>
      <c r="G86" s="77">
        <v>10455</v>
      </c>
      <c r="H86" s="77">
        <v>10354</v>
      </c>
    </row>
    <row r="87" spans="2:11" ht="16.5" customHeight="1" thickBot="1">
      <c r="B87" s="27" t="s">
        <v>2</v>
      </c>
      <c r="C87" s="73">
        <v>23801</v>
      </c>
      <c r="D87" s="73">
        <v>24461</v>
      </c>
      <c r="E87" s="73">
        <v>26577</v>
      </c>
      <c r="F87" s="73">
        <v>26892</v>
      </c>
      <c r="G87" s="73">
        <v>27438</v>
      </c>
      <c r="H87" s="73">
        <v>27758</v>
      </c>
    </row>
    <row r="88" spans="2:11" s="65" customFormat="1" ht="18" thickBot="1">
      <c r="B88" s="99" t="s">
        <v>3</v>
      </c>
      <c r="C88" s="76">
        <v>1391536</v>
      </c>
      <c r="D88" s="76">
        <v>1410028</v>
      </c>
      <c r="E88" s="76">
        <v>1447684</v>
      </c>
      <c r="F88" s="76">
        <v>1477339</v>
      </c>
      <c r="G88" s="76">
        <v>1502164</v>
      </c>
      <c r="H88" s="76">
        <v>1520769</v>
      </c>
      <c r="I88" s="57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3">
        <f>B3</f>
        <v>43312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1"/>
      <c r="C127" s="68"/>
      <c r="D127" s="35"/>
      <c r="E127" s="35"/>
      <c r="F127" s="35"/>
      <c r="G127" s="35"/>
      <c r="H127" s="36" t="s">
        <v>12</v>
      </c>
    </row>
    <row r="128" spans="2:8" ht="30.75" customHeight="1" thickBot="1">
      <c r="B128" s="126" t="s">
        <v>22</v>
      </c>
      <c r="C128" s="146"/>
      <c r="D128" s="146"/>
      <c r="E128" s="146"/>
      <c r="F128" s="146"/>
      <c r="G128" s="147" t="s">
        <v>4</v>
      </c>
      <c r="H128" s="148"/>
    </row>
    <row r="129" spans="2:10" ht="18" customHeight="1" thickBot="1">
      <c r="B129" s="149" t="s">
        <v>20</v>
      </c>
      <c r="C129" s="150"/>
      <c r="D129" s="150"/>
      <c r="E129" s="150"/>
      <c r="F129" s="150"/>
      <c r="G129" s="151">
        <v>296</v>
      </c>
      <c r="H129" s="152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5">
        <f>C6</f>
        <v>43312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1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2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53" t="s">
        <v>17</v>
      </c>
      <c r="C138" s="153"/>
      <c r="D138" s="153"/>
      <c r="E138" s="153"/>
      <c r="F138" s="154"/>
      <c r="G138" s="155" t="s">
        <v>5</v>
      </c>
      <c r="H138" s="156"/>
      <c r="I138"/>
    </row>
    <row r="139" spans="2:10" ht="17.25" customHeight="1">
      <c r="B139" s="136" t="s">
        <v>27</v>
      </c>
      <c r="C139" s="136" t="s">
        <v>27</v>
      </c>
      <c r="D139" s="136" t="s">
        <v>27</v>
      </c>
      <c r="E139" s="136" t="s">
        <v>27</v>
      </c>
      <c r="F139" s="137" t="s">
        <v>27</v>
      </c>
      <c r="G139" s="138">
        <v>319170</v>
      </c>
      <c r="H139" s="139">
        <v>319170</v>
      </c>
      <c r="I139" s="46"/>
      <c r="J139" s="49"/>
    </row>
    <row r="140" spans="2:10" ht="13.5" customHeight="1">
      <c r="B140" s="140" t="s">
        <v>28</v>
      </c>
      <c r="C140" s="140" t="s">
        <v>28</v>
      </c>
      <c r="D140" s="140" t="s">
        <v>28</v>
      </c>
      <c r="E140" s="140" t="s">
        <v>28</v>
      </c>
      <c r="F140" s="141" t="s">
        <v>28</v>
      </c>
      <c r="G140" s="142">
        <v>308764</v>
      </c>
      <c r="H140" s="143">
        <v>308764</v>
      </c>
      <c r="I140" s="46"/>
      <c r="J140" s="49"/>
    </row>
    <row r="141" spans="2:10" ht="17.25" customHeight="1">
      <c r="B141" s="140" t="s">
        <v>49</v>
      </c>
      <c r="C141" s="140" t="s">
        <v>49</v>
      </c>
      <c r="D141" s="140" t="s">
        <v>49</v>
      </c>
      <c r="E141" s="140" t="s">
        <v>49</v>
      </c>
      <c r="F141" s="141" t="s">
        <v>49</v>
      </c>
      <c r="G141" s="142">
        <v>285250</v>
      </c>
      <c r="H141" s="143">
        <v>285250</v>
      </c>
      <c r="I141" s="46"/>
      <c r="J141" s="49"/>
    </row>
    <row r="142" spans="2:10" ht="17.25" customHeight="1">
      <c r="B142" s="140" t="s">
        <v>35</v>
      </c>
      <c r="C142" s="140" t="s">
        <v>35</v>
      </c>
      <c r="D142" s="140" t="s">
        <v>35</v>
      </c>
      <c r="E142" s="140" t="s">
        <v>35</v>
      </c>
      <c r="F142" s="141" t="s">
        <v>35</v>
      </c>
      <c r="G142" s="142">
        <v>197015</v>
      </c>
      <c r="H142" s="143">
        <v>197015</v>
      </c>
      <c r="I142" s="46"/>
      <c r="J142" s="49"/>
    </row>
    <row r="143" spans="2:10" ht="17.25" customHeight="1">
      <c r="B143" s="140" t="s">
        <v>50</v>
      </c>
      <c r="C143" s="140" t="s">
        <v>50</v>
      </c>
      <c r="D143" s="140" t="s">
        <v>50</v>
      </c>
      <c r="E143" s="140" t="s">
        <v>50</v>
      </c>
      <c r="F143" s="141" t="s">
        <v>50</v>
      </c>
      <c r="G143" s="142">
        <v>135837</v>
      </c>
      <c r="H143" s="143">
        <v>135837</v>
      </c>
      <c r="I143" s="46"/>
      <c r="J143" s="49"/>
    </row>
    <row r="144" spans="2:10" ht="13.5" customHeight="1">
      <c r="B144" s="140" t="s">
        <v>57</v>
      </c>
      <c r="C144" s="140" t="s">
        <v>57</v>
      </c>
      <c r="D144" s="140" t="s">
        <v>57</v>
      </c>
      <c r="E144" s="140" t="s">
        <v>57</v>
      </c>
      <c r="F144" s="141" t="s">
        <v>57</v>
      </c>
      <c r="G144" s="142">
        <v>84098</v>
      </c>
      <c r="H144" s="143">
        <v>84098</v>
      </c>
      <c r="I144" s="100"/>
      <c r="J144" s="49"/>
    </row>
    <row r="145" spans="2:13" ht="17.25" customHeight="1">
      <c r="B145" s="140" t="s">
        <v>36</v>
      </c>
      <c r="C145" s="140" t="s">
        <v>36</v>
      </c>
      <c r="D145" s="140" t="s">
        <v>36</v>
      </c>
      <c r="E145" s="140" t="s">
        <v>36</v>
      </c>
      <c r="F145" s="141" t="s">
        <v>36</v>
      </c>
      <c r="G145" s="142">
        <v>77260</v>
      </c>
      <c r="H145" s="143">
        <v>77260</v>
      </c>
      <c r="I145" s="46"/>
      <c r="J145" s="49"/>
    </row>
    <row r="146" spans="2:13" ht="17.25" customHeight="1">
      <c r="B146" s="140" t="s">
        <v>29</v>
      </c>
      <c r="C146" s="140" t="s">
        <v>29</v>
      </c>
      <c r="D146" s="140" t="s">
        <v>29</v>
      </c>
      <c r="E146" s="140" t="s">
        <v>29</v>
      </c>
      <c r="F146" s="141" t="s">
        <v>29</v>
      </c>
      <c r="G146" s="142">
        <v>50875</v>
      </c>
      <c r="H146" s="143">
        <v>50875</v>
      </c>
      <c r="I146" s="46"/>
      <c r="J146" s="49"/>
    </row>
    <row r="147" spans="2:13" ht="17.25" customHeight="1">
      <c r="B147" s="140" t="s">
        <v>56</v>
      </c>
      <c r="C147" s="140" t="s">
        <v>56</v>
      </c>
      <c r="D147" s="140" t="s">
        <v>56</v>
      </c>
      <c r="E147" s="140" t="s">
        <v>56</v>
      </c>
      <c r="F147" s="141" t="s">
        <v>56</v>
      </c>
      <c r="G147" s="142">
        <v>34361</v>
      </c>
      <c r="H147" s="143">
        <v>34361</v>
      </c>
      <c r="I147" s="46"/>
      <c r="J147" s="49"/>
      <c r="L147"/>
    </row>
    <row r="148" spans="2:13" ht="18" customHeight="1" thickBot="1">
      <c r="B148" s="157" t="s">
        <v>60</v>
      </c>
      <c r="C148" s="157" t="s">
        <v>60</v>
      </c>
      <c r="D148" s="157" t="s">
        <v>60</v>
      </c>
      <c r="E148" s="157" t="s">
        <v>60</v>
      </c>
      <c r="F148" s="149" t="s">
        <v>60</v>
      </c>
      <c r="G148" s="158">
        <v>30303</v>
      </c>
      <c r="H148" s="159">
        <v>30303</v>
      </c>
      <c r="I148" s="46"/>
      <c r="J148" s="49"/>
      <c r="L148"/>
    </row>
    <row r="149" spans="2:13" ht="17.25">
      <c r="G149" s="40"/>
      <c r="H149" s="40"/>
      <c r="I149" s="51"/>
      <c r="J149" s="51"/>
    </row>
    <row r="150" spans="2:13" ht="17.25">
      <c r="B150" s="39"/>
      <c r="C150" s="39"/>
      <c r="D150" s="39"/>
      <c r="E150" s="39"/>
      <c r="F150" s="39"/>
      <c r="G150" s="40"/>
      <c r="H150" s="40"/>
      <c r="I150" s="51"/>
      <c r="J150" s="51"/>
    </row>
    <row r="151" spans="2:13" ht="17.25">
      <c r="B151" s="81" t="s">
        <v>6</v>
      </c>
      <c r="C151" s="37"/>
      <c r="D151" s="37"/>
      <c r="E151" s="37"/>
      <c r="F151" s="37"/>
      <c r="G151" s="37"/>
      <c r="H151" s="38" t="s">
        <v>11</v>
      </c>
      <c r="I151" s="51"/>
      <c r="J151" s="51"/>
    </row>
    <row r="152" spans="2:13" ht="18" thickBot="1">
      <c r="B152" s="82" t="s">
        <v>25</v>
      </c>
      <c r="C152" s="37"/>
      <c r="D152" s="37"/>
      <c r="E152" s="37"/>
      <c r="F152" s="37"/>
      <c r="G152" s="37"/>
      <c r="H152" s="38"/>
      <c r="I152" s="51"/>
      <c r="J152" s="51"/>
    </row>
    <row r="153" spans="2:13" ht="15.75" thickBot="1">
      <c r="B153" s="125" t="s">
        <v>17</v>
      </c>
      <c r="C153" s="125"/>
      <c r="D153" s="125"/>
      <c r="E153" s="125"/>
      <c r="F153" s="126"/>
      <c r="G153" s="156" t="s">
        <v>5</v>
      </c>
      <c r="H153" s="156"/>
      <c r="I153" s="51"/>
      <c r="J153" s="51"/>
      <c r="K153"/>
      <c r="L153"/>
      <c r="M153"/>
    </row>
    <row r="154" spans="2:13" ht="17.25" customHeight="1">
      <c r="B154" s="136" t="s">
        <v>35</v>
      </c>
      <c r="C154" s="136" t="s">
        <v>35</v>
      </c>
      <c r="D154" s="136" t="s">
        <v>35</v>
      </c>
      <c r="E154" s="136" t="s">
        <v>35</v>
      </c>
      <c r="F154" s="137" t="s">
        <v>35</v>
      </c>
      <c r="G154" s="138">
        <v>20874</v>
      </c>
      <c r="H154" s="139">
        <v>20874</v>
      </c>
      <c r="I154" s="52"/>
      <c r="J154" s="49"/>
      <c r="K154" s="48"/>
      <c r="L154"/>
      <c r="M154"/>
    </row>
    <row r="155" spans="2:13" ht="17.25" customHeight="1">
      <c r="B155" s="140" t="s">
        <v>27</v>
      </c>
      <c r="C155" s="140" t="s">
        <v>27</v>
      </c>
      <c r="D155" s="140" t="s">
        <v>27</v>
      </c>
      <c r="E155" s="140" t="s">
        <v>27</v>
      </c>
      <c r="F155" s="141" t="s">
        <v>27</v>
      </c>
      <c r="G155" s="142">
        <v>20470</v>
      </c>
      <c r="H155" s="143">
        <v>20470</v>
      </c>
      <c r="I155" s="52"/>
      <c r="J155" s="49"/>
      <c r="K155" s="48"/>
      <c r="L155"/>
      <c r="M155"/>
    </row>
    <row r="156" spans="2:13" ht="17.25" customHeight="1">
      <c r="B156" s="140" t="s">
        <v>28</v>
      </c>
      <c r="C156" s="140" t="s">
        <v>28</v>
      </c>
      <c r="D156" s="140" t="s">
        <v>28</v>
      </c>
      <c r="E156" s="140" t="s">
        <v>28</v>
      </c>
      <c r="F156" s="141" t="s">
        <v>28</v>
      </c>
      <c r="G156" s="142">
        <v>19306</v>
      </c>
      <c r="H156" s="143">
        <v>19306</v>
      </c>
      <c r="I156" s="52"/>
      <c r="J156" s="49"/>
      <c r="K156" s="48"/>
      <c r="L156"/>
      <c r="M156"/>
    </row>
    <row r="157" spans="2:13" ht="17.25" customHeight="1">
      <c r="B157" s="140" t="s">
        <v>50</v>
      </c>
      <c r="C157" s="140" t="s">
        <v>50</v>
      </c>
      <c r="D157" s="140" t="s">
        <v>50</v>
      </c>
      <c r="E157" s="140" t="s">
        <v>50</v>
      </c>
      <c r="F157" s="141" t="s">
        <v>50</v>
      </c>
      <c r="G157" s="142">
        <v>16564</v>
      </c>
      <c r="H157" s="143">
        <v>16564</v>
      </c>
      <c r="I157" s="52"/>
      <c r="J157" s="49"/>
      <c r="K157" s="48"/>
      <c r="L157"/>
      <c r="M157"/>
    </row>
    <row r="158" spans="2:13" ht="17.25" customHeight="1">
      <c r="B158" s="140" t="s">
        <v>57</v>
      </c>
      <c r="C158" s="140" t="s">
        <v>57</v>
      </c>
      <c r="D158" s="140" t="s">
        <v>57</v>
      </c>
      <c r="E158" s="140" t="s">
        <v>57</v>
      </c>
      <c r="F158" s="141" t="s">
        <v>57</v>
      </c>
      <c r="G158" s="142">
        <v>16336</v>
      </c>
      <c r="H158" s="143">
        <v>16336</v>
      </c>
      <c r="I158" s="52"/>
      <c r="J158" s="49"/>
      <c r="K158" s="48"/>
      <c r="L158"/>
      <c r="M158"/>
    </row>
    <row r="159" spans="2:13" ht="17.25" customHeight="1">
      <c r="B159" s="140" t="s">
        <v>49</v>
      </c>
      <c r="C159" s="140" t="s">
        <v>49</v>
      </c>
      <c r="D159" s="140" t="s">
        <v>49</v>
      </c>
      <c r="E159" s="140" t="s">
        <v>49</v>
      </c>
      <c r="F159" s="141" t="s">
        <v>49</v>
      </c>
      <c r="G159" s="142">
        <v>13081</v>
      </c>
      <c r="H159" s="143">
        <v>13081</v>
      </c>
      <c r="I159" s="53"/>
      <c r="J159" s="49"/>
      <c r="K159" s="48"/>
      <c r="L159"/>
      <c r="M159"/>
    </row>
    <row r="160" spans="2:13" ht="17.25" customHeight="1">
      <c r="B160" s="140" t="s">
        <v>45</v>
      </c>
      <c r="C160" s="140" t="s">
        <v>45</v>
      </c>
      <c r="D160" s="140" t="s">
        <v>45</v>
      </c>
      <c r="E160" s="140" t="s">
        <v>45</v>
      </c>
      <c r="F160" s="141" t="s">
        <v>45</v>
      </c>
      <c r="G160" s="142">
        <v>7835</v>
      </c>
      <c r="H160" s="143">
        <v>7835</v>
      </c>
      <c r="I160" s="52"/>
      <c r="J160" s="49"/>
      <c r="K160" s="48"/>
      <c r="L160"/>
      <c r="M160"/>
    </row>
    <row r="161" spans="2:13" ht="17.25" customHeight="1">
      <c r="B161" s="140" t="s">
        <v>36</v>
      </c>
      <c r="C161" s="140" t="s">
        <v>36</v>
      </c>
      <c r="D161" s="140" t="s">
        <v>36</v>
      </c>
      <c r="E161" s="140" t="s">
        <v>36</v>
      </c>
      <c r="F161" s="141" t="s">
        <v>36</v>
      </c>
      <c r="G161" s="142">
        <v>6497</v>
      </c>
      <c r="H161" s="143">
        <v>6497</v>
      </c>
      <c r="I161" s="52"/>
      <c r="J161" s="49"/>
      <c r="K161" s="48"/>
      <c r="L161"/>
      <c r="M161"/>
    </row>
    <row r="162" spans="2:13" ht="17.25" customHeight="1">
      <c r="B162" s="140" t="s">
        <v>38</v>
      </c>
      <c r="C162" s="140" t="s">
        <v>38</v>
      </c>
      <c r="D162" s="140" t="s">
        <v>38</v>
      </c>
      <c r="E162" s="140" t="s">
        <v>38</v>
      </c>
      <c r="F162" s="141" t="s">
        <v>38</v>
      </c>
      <c r="G162" s="142">
        <v>3207</v>
      </c>
      <c r="H162" s="143">
        <v>3207</v>
      </c>
      <c r="I162" s="52"/>
      <c r="J162" s="49"/>
      <c r="K162" s="48"/>
      <c r="L162"/>
      <c r="M162"/>
    </row>
    <row r="163" spans="2:13" ht="18" customHeight="1" thickBot="1">
      <c r="B163" s="157" t="s">
        <v>37</v>
      </c>
      <c r="C163" s="157" t="s">
        <v>37</v>
      </c>
      <c r="D163" s="157" t="s">
        <v>37</v>
      </c>
      <c r="E163" s="157" t="s">
        <v>37</v>
      </c>
      <c r="F163" s="149" t="s">
        <v>37</v>
      </c>
      <c r="G163" s="158">
        <v>3056</v>
      </c>
      <c r="H163" s="159">
        <v>3056</v>
      </c>
      <c r="I163" s="52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4"/>
      <c r="H164" s="84"/>
      <c r="I164" s="51"/>
      <c r="J164" s="51"/>
      <c r="L164"/>
      <c r="M164"/>
    </row>
    <row r="165" spans="2:13" ht="17.25">
      <c r="G165" s="40"/>
      <c r="H165" s="40"/>
      <c r="I165" s="2"/>
      <c r="J165" s="2"/>
    </row>
    <row r="166" spans="2:13" ht="17.25">
      <c r="B166" s="81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1"/>
      <c r="K166"/>
    </row>
    <row r="167" spans="2:13" ht="18" thickBot="1">
      <c r="B167" s="82" t="s">
        <v>26</v>
      </c>
      <c r="C167" s="37"/>
      <c r="D167" s="37"/>
      <c r="E167" s="37"/>
      <c r="F167" s="37"/>
      <c r="G167" s="37"/>
      <c r="H167" s="38"/>
      <c r="I167" s="2"/>
      <c r="J167" s="51"/>
      <c r="K167"/>
    </row>
    <row r="168" spans="2:13" ht="15" customHeight="1" thickBot="1">
      <c r="B168" s="153" t="s">
        <v>17</v>
      </c>
      <c r="C168" s="153"/>
      <c r="D168" s="153"/>
      <c r="E168" s="153"/>
      <c r="F168" s="154"/>
      <c r="G168" s="155" t="s">
        <v>8</v>
      </c>
      <c r="H168" s="156"/>
      <c r="I168" s="2"/>
      <c r="J168" s="2"/>
    </row>
    <row r="169" spans="2:13" ht="17.25" customHeight="1">
      <c r="B169" s="136" t="s">
        <v>55</v>
      </c>
      <c r="C169" s="136" t="s">
        <v>55</v>
      </c>
      <c r="D169" s="136" t="s">
        <v>55</v>
      </c>
      <c r="E169" s="136" t="s">
        <v>55</v>
      </c>
      <c r="F169" s="137" t="s">
        <v>55</v>
      </c>
      <c r="G169" s="138">
        <v>3213383943835.04</v>
      </c>
      <c r="H169" s="139">
        <v>3213383943835.04</v>
      </c>
      <c r="I169" s="54"/>
      <c r="J169" s="55"/>
    </row>
    <row r="170" spans="2:13" ht="17.25" customHeight="1">
      <c r="B170" s="140" t="s">
        <v>28</v>
      </c>
      <c r="C170" s="140" t="s">
        <v>28</v>
      </c>
      <c r="D170" s="140" t="s">
        <v>28</v>
      </c>
      <c r="E170" s="140" t="s">
        <v>28</v>
      </c>
      <c r="F170" s="141" t="s">
        <v>28</v>
      </c>
      <c r="G170" s="142">
        <v>1952982853525.3</v>
      </c>
      <c r="H170" s="143">
        <v>1952982853525.3</v>
      </c>
      <c r="I170" s="54"/>
      <c r="J170" s="55"/>
    </row>
    <row r="171" spans="2:13" ht="17.25" customHeight="1">
      <c r="B171" s="140" t="s">
        <v>50</v>
      </c>
      <c r="C171" s="140" t="s">
        <v>50</v>
      </c>
      <c r="D171" s="140" t="s">
        <v>50</v>
      </c>
      <c r="E171" s="140" t="s">
        <v>50</v>
      </c>
      <c r="F171" s="141" t="s">
        <v>50</v>
      </c>
      <c r="G171" s="142">
        <v>1485664338861.04</v>
      </c>
      <c r="H171" s="143">
        <v>1485664338861.04</v>
      </c>
      <c r="I171" s="54"/>
      <c r="J171" s="55"/>
    </row>
    <row r="172" spans="2:13" ht="17.25" customHeight="1">
      <c r="B172" s="140" t="s">
        <v>58</v>
      </c>
      <c r="C172" s="140" t="s">
        <v>58</v>
      </c>
      <c r="D172" s="140" t="s">
        <v>58</v>
      </c>
      <c r="E172" s="140" t="s">
        <v>58</v>
      </c>
      <c r="F172" s="141" t="s">
        <v>58</v>
      </c>
      <c r="G172" s="142">
        <v>1120534414376.52</v>
      </c>
      <c r="H172" s="143">
        <v>1120534414376.52</v>
      </c>
      <c r="I172" s="54"/>
      <c r="J172" s="55"/>
    </row>
    <row r="173" spans="2:13" ht="17.25" customHeight="1">
      <c r="B173" s="140" t="s">
        <v>46</v>
      </c>
      <c r="C173" s="140" t="s">
        <v>46</v>
      </c>
      <c r="D173" s="140" t="s">
        <v>46</v>
      </c>
      <c r="E173" s="140" t="s">
        <v>46</v>
      </c>
      <c r="F173" s="141" t="s">
        <v>46</v>
      </c>
      <c r="G173" s="142">
        <v>761307027476.02002</v>
      </c>
      <c r="H173" s="143">
        <v>761307027476.02002</v>
      </c>
      <c r="I173" s="56"/>
      <c r="J173" s="49"/>
    </row>
    <row r="174" spans="2:13" ht="17.25" customHeight="1">
      <c r="B174" s="140" t="s">
        <v>56</v>
      </c>
      <c r="C174" s="140" t="s">
        <v>56</v>
      </c>
      <c r="D174" s="140" t="s">
        <v>56</v>
      </c>
      <c r="E174" s="140" t="s">
        <v>56</v>
      </c>
      <c r="F174" s="141" t="s">
        <v>56</v>
      </c>
      <c r="G174" s="142">
        <v>574954988122.14001</v>
      </c>
      <c r="H174" s="143">
        <v>574954988122.14001</v>
      </c>
      <c r="I174" s="54"/>
      <c r="J174" s="55"/>
    </row>
    <row r="175" spans="2:13" ht="17.25" customHeight="1">
      <c r="B175" s="140" t="s">
        <v>35</v>
      </c>
      <c r="C175" s="140" t="s">
        <v>35</v>
      </c>
      <c r="D175" s="140" t="s">
        <v>35</v>
      </c>
      <c r="E175" s="140" t="s">
        <v>35</v>
      </c>
      <c r="F175" s="141" t="s">
        <v>35</v>
      </c>
      <c r="G175" s="142">
        <v>525036738747.51001</v>
      </c>
      <c r="H175" s="143">
        <v>525036738747.51001</v>
      </c>
      <c r="I175" s="54"/>
      <c r="J175" s="55"/>
    </row>
    <row r="176" spans="2:13" ht="17.25" customHeight="1">
      <c r="B176" s="140" t="s">
        <v>59</v>
      </c>
      <c r="C176" s="140" t="s">
        <v>59</v>
      </c>
      <c r="D176" s="140" t="s">
        <v>59</v>
      </c>
      <c r="E176" s="140" t="s">
        <v>59</v>
      </c>
      <c r="F176" s="141" t="s">
        <v>59</v>
      </c>
      <c r="G176" s="142">
        <v>524326395006.13</v>
      </c>
      <c r="H176" s="143">
        <v>524326395006.13</v>
      </c>
      <c r="I176" s="54"/>
      <c r="J176" s="55"/>
    </row>
    <row r="177" spans="2:10" ht="17.25" customHeight="1">
      <c r="B177" s="140" t="s">
        <v>52</v>
      </c>
      <c r="C177" s="140" t="s">
        <v>52</v>
      </c>
      <c r="D177" s="140" t="s">
        <v>52</v>
      </c>
      <c r="E177" s="140" t="s">
        <v>52</v>
      </c>
      <c r="F177" s="141" t="s">
        <v>52</v>
      </c>
      <c r="G177" s="142">
        <v>423229712401.48999</v>
      </c>
      <c r="H177" s="143">
        <v>423229712401.48999</v>
      </c>
      <c r="I177" s="54"/>
      <c r="J177" s="55"/>
    </row>
    <row r="178" spans="2:10" ht="18" customHeight="1" thickBot="1">
      <c r="B178" s="157" t="s">
        <v>51</v>
      </c>
      <c r="C178" s="157" t="s">
        <v>51</v>
      </c>
      <c r="D178" s="157" t="s">
        <v>51</v>
      </c>
      <c r="E178" s="157" t="s">
        <v>51</v>
      </c>
      <c r="F178" s="149" t="s">
        <v>51</v>
      </c>
      <c r="G178" s="158">
        <v>373786877090.06</v>
      </c>
      <c r="H178" s="159">
        <v>373786877090.06</v>
      </c>
      <c r="I178" s="54"/>
      <c r="J178" s="55"/>
    </row>
    <row r="179" spans="2:10" ht="17.25">
      <c r="G179" s="40"/>
      <c r="H179" s="40"/>
      <c r="J179" s="47"/>
    </row>
    <row r="180" spans="2:10">
      <c r="B180" s="57"/>
      <c r="J180" s="47"/>
    </row>
  </sheetData>
  <dataConsolidate link="1"/>
  <mergeCells count="101">
    <mergeCell ref="B2:H2"/>
    <mergeCell ref="B3:H3"/>
    <mergeCell ref="I3:N3"/>
    <mergeCell ref="B11:D11"/>
    <mergeCell ref="B12:D12"/>
    <mergeCell ref="B13:D13"/>
    <mergeCell ref="B24:D24"/>
    <mergeCell ref="B25:D25"/>
    <mergeCell ref="B26:D26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H48:I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</mergeCells>
  <pageMargins left="0.70866141732283472" right="0.70866141732283472" top="0.15748031496062992" bottom="0.15748031496062992" header="0.31496062992125984" footer="0.11811023622047245"/>
  <pageSetup paperSize="9" scale="47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  <legacyDrawing r:id="rId3"/>
  <oleObjects>
    <mc:AlternateContent xmlns:mc="http://schemas.openxmlformats.org/markup-compatibility/2006">
      <mc:Choice Requires="x14">
        <oleObject link="[1]!'!Январь2012!R1C2:R10C9'" oleUpdate="OLEUPDATE_ALWAYS" shapeId="178177">
          <objectPr defaultSize="0" autoPict="0" dde="1">
            <anchor moveWithCells="1">
              <from>
                <xdr:col>0</xdr:col>
                <xdr:colOff>123825</xdr:colOff>
                <xdr:row>72</xdr:row>
                <xdr:rowOff>123825</xdr:rowOff>
              </from>
              <to>
                <xdr:col>1</xdr:col>
                <xdr:colOff>257175</xdr:colOff>
                <xdr:row>74</xdr:row>
                <xdr:rowOff>0</xdr:rowOff>
              </to>
            </anchor>
          </objectPr>
        </oleObject>
      </mc:Choice>
      <mc:Fallback>
        <oleObject link="[1]!'!Январь2012!R1C2:R10C9'" oleUpdate="OLEUPDATE_ALWAYS" shapeId="178177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36">
    <pageSetUpPr fitToPage="1"/>
  </sheetPr>
  <dimension ref="B2:N180"/>
  <sheetViews>
    <sheetView workbookViewId="0"/>
  </sheetViews>
  <sheetFormatPr defaultRowHeight="13.5"/>
  <cols>
    <col min="1" max="1" width="3.42578125" style="69" customWidth="1"/>
    <col min="2" max="2" width="46.7109375" style="69" customWidth="1"/>
    <col min="3" max="4" width="18.42578125" style="69" customWidth="1"/>
    <col min="5" max="9" width="25.5703125" style="69" customWidth="1"/>
    <col min="10" max="10" width="10.5703125" style="69" customWidth="1"/>
    <col min="11" max="11" width="14.85546875" style="69" bestFit="1" customWidth="1"/>
    <col min="12" max="12" width="9.140625" style="69"/>
    <col min="13" max="13" width="23.42578125" style="69" customWidth="1"/>
    <col min="14" max="16384" width="9.140625" style="69"/>
  </cols>
  <sheetData>
    <row r="2" spans="2:14" s="1" customFormat="1" ht="20.25">
      <c r="B2" s="111" t="s">
        <v>48</v>
      </c>
      <c r="C2" s="111"/>
      <c r="D2" s="111"/>
      <c r="E2" s="111"/>
      <c r="F2" s="111"/>
      <c r="G2" s="111"/>
      <c r="H2" s="111"/>
    </row>
    <row r="3" spans="2:14" s="1" customFormat="1" ht="21" thickBot="1">
      <c r="B3" s="112">
        <v>43343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2">
        <f>B3</f>
        <v>43343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30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13" t="s">
        <v>16</v>
      </c>
      <c r="C11" s="113"/>
      <c r="D11" s="114"/>
      <c r="E11" s="67">
        <f>EDATE(B3,-1)</f>
        <v>43312</v>
      </c>
      <c r="F11" s="67">
        <f>B3</f>
        <v>43343</v>
      </c>
      <c r="G11" s="44" t="s">
        <v>9</v>
      </c>
      <c r="H11" s="44" t="s">
        <v>10</v>
      </c>
      <c r="J11" s="71"/>
    </row>
    <row r="12" spans="2:14" s="70" customFormat="1" ht="17.25">
      <c r="B12" s="115" t="s">
        <v>0</v>
      </c>
      <c r="C12" s="115"/>
      <c r="D12" s="116"/>
      <c r="E12" s="78">
        <v>2219926</v>
      </c>
      <c r="F12" s="78">
        <v>2265221</v>
      </c>
      <c r="G12" s="11">
        <f t="shared" ref="G12:G18" si="0">F12-E12</f>
        <v>45295</v>
      </c>
      <c r="H12" s="58">
        <f t="shared" ref="H12:H18" si="1">F12/E12-1</f>
        <v>2.0403833280929096E-2</v>
      </c>
      <c r="I12" s="79"/>
      <c r="J12" s="80"/>
    </row>
    <row r="13" spans="2:14" s="70" customFormat="1" ht="17.25">
      <c r="B13" s="117" t="s">
        <v>1</v>
      </c>
      <c r="C13" s="117"/>
      <c r="D13" s="118"/>
      <c r="E13" s="78">
        <v>25098</v>
      </c>
      <c r="F13" s="78">
        <v>25184</v>
      </c>
      <c r="G13" s="11">
        <f t="shared" si="0"/>
        <v>86</v>
      </c>
      <c r="H13" s="58">
        <f t="shared" si="1"/>
        <v>3.4265678540121858E-3</v>
      </c>
      <c r="I13" s="79"/>
      <c r="J13" s="80"/>
    </row>
    <row r="14" spans="2:14" s="70" customFormat="1" ht="17.25">
      <c r="B14" s="117" t="s">
        <v>40</v>
      </c>
      <c r="C14" s="117"/>
      <c r="D14" s="118"/>
      <c r="E14" s="78">
        <v>14775</v>
      </c>
      <c r="F14" s="78">
        <v>14789</v>
      </c>
      <c r="G14" s="11">
        <f t="shared" si="0"/>
        <v>14</v>
      </c>
      <c r="H14" s="58">
        <f t="shared" si="1"/>
        <v>9.4754653130291189E-4</v>
      </c>
      <c r="I14" s="79"/>
      <c r="J14" s="80"/>
    </row>
    <row r="15" spans="2:14" s="70" customFormat="1" ht="17.25">
      <c r="B15" s="119" t="s">
        <v>41</v>
      </c>
      <c r="C15" s="119"/>
      <c r="D15" s="120"/>
      <c r="E15" s="78">
        <v>9115</v>
      </c>
      <c r="F15" s="78">
        <v>9313</v>
      </c>
      <c r="G15" s="11">
        <f t="shared" si="0"/>
        <v>198</v>
      </c>
      <c r="H15" s="58">
        <f t="shared" si="1"/>
        <v>2.1722435545803664E-2</v>
      </c>
      <c r="I15" s="79"/>
      <c r="J15" s="80"/>
    </row>
    <row r="16" spans="2:14" s="70" customFormat="1" ht="17.25">
      <c r="B16" s="121" t="s">
        <v>42</v>
      </c>
      <c r="C16" s="121"/>
      <c r="D16" s="122"/>
      <c r="E16" s="78">
        <v>5660</v>
      </c>
      <c r="F16" s="78">
        <v>5476</v>
      </c>
      <c r="G16" s="11">
        <f t="shared" si="0"/>
        <v>-184</v>
      </c>
      <c r="H16" s="58">
        <f t="shared" si="1"/>
        <v>-3.2508833922261449E-2</v>
      </c>
      <c r="I16" s="79"/>
      <c r="J16" s="80"/>
    </row>
    <row r="17" spans="2:10" s="70" customFormat="1" ht="18" customHeight="1" thickBot="1">
      <c r="B17" s="123" t="s">
        <v>2</v>
      </c>
      <c r="C17" s="123"/>
      <c r="D17" s="124"/>
      <c r="E17" s="78">
        <v>40244</v>
      </c>
      <c r="F17" s="78">
        <v>41406</v>
      </c>
      <c r="G17" s="11">
        <f t="shared" si="0"/>
        <v>1162</v>
      </c>
      <c r="H17" s="58">
        <f t="shared" si="1"/>
        <v>2.8873869396680352E-2</v>
      </c>
      <c r="I17" s="79"/>
      <c r="J17" s="80"/>
    </row>
    <row r="18" spans="2:10" s="64" customFormat="1" ht="18" thickBot="1">
      <c r="B18" s="59" t="s">
        <v>3</v>
      </c>
      <c r="C18" s="59"/>
      <c r="D18" s="60"/>
      <c r="E18" s="66">
        <v>2300043</v>
      </c>
      <c r="F18" s="66">
        <v>2346600</v>
      </c>
      <c r="G18" s="66">
        <f t="shared" si="0"/>
        <v>46557</v>
      </c>
      <c r="H18" s="63">
        <f t="shared" si="1"/>
        <v>2.0241795479475799E-2</v>
      </c>
      <c r="I18" s="79"/>
      <c r="J18" s="80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31</v>
      </c>
      <c r="C21" s="14"/>
      <c r="D21" s="14"/>
      <c r="E21" s="14"/>
      <c r="F21" s="14"/>
      <c r="G21" s="14"/>
      <c r="H21" s="15" t="s">
        <v>11</v>
      </c>
    </row>
    <row r="22" spans="2:10" s="70" customFormat="1" ht="15.75" thickBot="1">
      <c r="B22" s="113" t="s">
        <v>16</v>
      </c>
      <c r="C22" s="113"/>
      <c r="D22" s="114"/>
      <c r="E22" s="67">
        <f>EDATE(B3,-1)</f>
        <v>43312</v>
      </c>
      <c r="F22" s="67">
        <f>F11</f>
        <v>43343</v>
      </c>
      <c r="G22" s="44" t="s">
        <v>9</v>
      </c>
      <c r="H22" s="44" t="s">
        <v>10</v>
      </c>
      <c r="J22" s="71"/>
    </row>
    <row r="23" spans="2:10" s="70" customFormat="1" ht="17.25">
      <c r="B23" s="115" t="s">
        <v>0</v>
      </c>
      <c r="C23" s="115"/>
      <c r="D23" s="116"/>
      <c r="E23" s="78">
        <v>1466134</v>
      </c>
      <c r="F23" s="78">
        <v>1528413</v>
      </c>
      <c r="G23" s="11">
        <f t="shared" ref="G23:G29" si="2">F23-E23</f>
        <v>62279</v>
      </c>
      <c r="H23" s="58">
        <f t="shared" ref="H23:H29" si="3">F23/E23-1</f>
        <v>4.2478381921434272E-2</v>
      </c>
      <c r="I23" s="80"/>
    </row>
    <row r="24" spans="2:10" s="70" customFormat="1" ht="17.25">
      <c r="B24" s="117" t="s">
        <v>1</v>
      </c>
      <c r="C24" s="117"/>
      <c r="D24" s="118"/>
      <c r="E24" s="78">
        <v>16523</v>
      </c>
      <c r="F24" s="78">
        <v>16598</v>
      </c>
      <c r="G24" s="11">
        <f t="shared" si="2"/>
        <v>75</v>
      </c>
      <c r="H24" s="58">
        <f t="shared" si="3"/>
        <v>4.5391272771289071E-3</v>
      </c>
      <c r="I24" s="80"/>
    </row>
    <row r="25" spans="2:10" s="70" customFormat="1" ht="17.25">
      <c r="B25" s="117" t="s">
        <v>40</v>
      </c>
      <c r="C25" s="117"/>
      <c r="D25" s="118"/>
      <c r="E25" s="78">
        <v>10354</v>
      </c>
      <c r="F25" s="78">
        <v>10546</v>
      </c>
      <c r="G25" s="11">
        <f t="shared" si="2"/>
        <v>192</v>
      </c>
      <c r="H25" s="58">
        <f t="shared" si="3"/>
        <v>1.8543558045200026E-2</v>
      </c>
      <c r="I25" s="80"/>
    </row>
    <row r="26" spans="2:10" s="70" customFormat="1" ht="17.25">
      <c r="B26" s="119" t="s">
        <v>41</v>
      </c>
      <c r="C26" s="119"/>
      <c r="D26" s="120"/>
      <c r="E26" s="78">
        <v>7985</v>
      </c>
      <c r="F26" s="78">
        <v>8168</v>
      </c>
      <c r="G26" s="11">
        <f t="shared" si="2"/>
        <v>183</v>
      </c>
      <c r="H26" s="58">
        <f t="shared" si="3"/>
        <v>2.2917971195992592E-2</v>
      </c>
      <c r="I26" s="80"/>
    </row>
    <row r="27" spans="2:10" s="70" customFormat="1" ht="17.25">
      <c r="B27" s="121" t="s">
        <v>42</v>
      </c>
      <c r="C27" s="121"/>
      <c r="D27" s="122"/>
      <c r="E27" s="78">
        <v>2369</v>
      </c>
      <c r="F27" s="78">
        <v>2378</v>
      </c>
      <c r="G27" s="11">
        <f t="shared" si="2"/>
        <v>9</v>
      </c>
      <c r="H27" s="58">
        <f t="shared" si="3"/>
        <v>3.7990713381172991E-3</v>
      </c>
      <c r="I27" s="80"/>
    </row>
    <row r="28" spans="2:10" s="70" customFormat="1" ht="18" customHeight="1" thickBot="1">
      <c r="B28" s="123" t="s">
        <v>2</v>
      </c>
      <c r="C28" s="123"/>
      <c r="D28" s="124"/>
      <c r="E28" s="78">
        <v>27758</v>
      </c>
      <c r="F28" s="78">
        <v>27858</v>
      </c>
      <c r="G28" s="11">
        <f t="shared" si="2"/>
        <v>100</v>
      </c>
      <c r="H28" s="58">
        <f t="shared" si="3"/>
        <v>3.602565026298743E-3</v>
      </c>
      <c r="I28" s="80"/>
    </row>
    <row r="29" spans="2:10" s="64" customFormat="1" ht="18" thickBot="1">
      <c r="B29" s="59" t="s">
        <v>3</v>
      </c>
      <c r="C29" s="59"/>
      <c r="D29" s="60"/>
      <c r="E29" s="66">
        <v>1520769</v>
      </c>
      <c r="F29" s="66">
        <v>1583415</v>
      </c>
      <c r="G29" s="66">
        <f t="shared" si="2"/>
        <v>62646</v>
      </c>
      <c r="H29" s="63">
        <f t="shared" si="3"/>
        <v>4.1193632958062665E-2</v>
      </c>
      <c r="I29" s="80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9" ht="15.75" thickBot="1">
      <c r="B33" s="125" t="s">
        <v>16</v>
      </c>
      <c r="C33" s="125"/>
      <c r="D33" s="126"/>
      <c r="E33" s="67">
        <f>E11</f>
        <v>43312</v>
      </c>
      <c r="F33" s="67">
        <f>F11</f>
        <v>43343</v>
      </c>
      <c r="G33" s="16" t="s">
        <v>9</v>
      </c>
      <c r="H33" s="16" t="s">
        <v>10</v>
      </c>
    </row>
    <row r="34" spans="2:9" ht="17.25">
      <c r="B34" s="115" t="s">
        <v>0</v>
      </c>
      <c r="C34" s="115"/>
      <c r="D34" s="116"/>
      <c r="E34" s="72">
        <v>129880</v>
      </c>
      <c r="F34" s="72">
        <v>145449</v>
      </c>
      <c r="G34" s="11">
        <f t="shared" ref="G34:G40" si="4">F34-E34</f>
        <v>15569</v>
      </c>
      <c r="H34" s="58">
        <f t="shared" ref="H34:H40" si="5">F34/E34-1</f>
        <v>0.11987218971358171</v>
      </c>
      <c r="I34" s="57"/>
    </row>
    <row r="35" spans="2:9" ht="17.25">
      <c r="B35" s="117" t="s">
        <v>1</v>
      </c>
      <c r="C35" s="117"/>
      <c r="D35" s="118"/>
      <c r="E35" s="72">
        <v>966</v>
      </c>
      <c r="F35" s="72">
        <v>1010</v>
      </c>
      <c r="G35" s="11">
        <f t="shared" si="4"/>
        <v>44</v>
      </c>
      <c r="H35" s="58">
        <f t="shared" si="5"/>
        <v>4.554865424430643E-2</v>
      </c>
      <c r="I35" s="57"/>
    </row>
    <row r="36" spans="2:9" ht="17.25">
      <c r="B36" s="117" t="s">
        <v>40</v>
      </c>
      <c r="C36" s="117"/>
      <c r="D36" s="118"/>
      <c r="E36" s="72">
        <v>837</v>
      </c>
      <c r="F36" s="72">
        <v>926</v>
      </c>
      <c r="G36" s="11">
        <f t="shared" si="4"/>
        <v>89</v>
      </c>
      <c r="H36" s="58">
        <f t="shared" si="5"/>
        <v>0.10633213859020318</v>
      </c>
      <c r="I36" s="57"/>
    </row>
    <row r="37" spans="2:9" ht="17.25">
      <c r="B37" s="119" t="s">
        <v>41</v>
      </c>
      <c r="C37" s="119"/>
      <c r="D37" s="120"/>
      <c r="E37" s="72">
        <v>625</v>
      </c>
      <c r="F37" s="72">
        <v>703</v>
      </c>
      <c r="G37" s="11">
        <f t="shared" si="4"/>
        <v>78</v>
      </c>
      <c r="H37" s="58">
        <f t="shared" si="5"/>
        <v>0.12480000000000002</v>
      </c>
      <c r="I37" s="57"/>
    </row>
    <row r="38" spans="2:9" ht="17.25">
      <c r="B38" s="121" t="s">
        <v>42</v>
      </c>
      <c r="C38" s="121"/>
      <c r="D38" s="122"/>
      <c r="E38" s="72">
        <v>212</v>
      </c>
      <c r="F38" s="72">
        <v>223</v>
      </c>
      <c r="G38" s="11">
        <f t="shared" si="4"/>
        <v>11</v>
      </c>
      <c r="H38" s="58">
        <f t="shared" si="5"/>
        <v>5.1886792452830122E-2</v>
      </c>
      <c r="I38" s="57"/>
    </row>
    <row r="39" spans="2:9" ht="18" customHeight="1" thickBot="1">
      <c r="B39" s="123" t="s">
        <v>2</v>
      </c>
      <c r="C39" s="123"/>
      <c r="D39" s="124"/>
      <c r="E39" s="72">
        <v>8477</v>
      </c>
      <c r="F39" s="72">
        <v>12852</v>
      </c>
      <c r="G39" s="11">
        <f t="shared" si="4"/>
        <v>4375</v>
      </c>
      <c r="H39" s="58">
        <f t="shared" si="5"/>
        <v>0.51610239471511155</v>
      </c>
      <c r="I39" s="57"/>
    </row>
    <row r="40" spans="2:9" s="64" customFormat="1" ht="18" thickBot="1">
      <c r="B40" s="59" t="s">
        <v>3</v>
      </c>
      <c r="C40" s="59"/>
      <c r="D40" s="60"/>
      <c r="E40" s="66">
        <v>140160</v>
      </c>
      <c r="F40" s="66">
        <v>160237</v>
      </c>
      <c r="G40" s="66">
        <f t="shared" si="4"/>
        <v>20077</v>
      </c>
      <c r="H40" s="63">
        <f t="shared" si="5"/>
        <v>0.14324343607305945</v>
      </c>
      <c r="I40" s="57"/>
    </row>
    <row r="41" spans="2:9" ht="15">
      <c r="B41" s="6"/>
      <c r="C41" s="6"/>
      <c r="D41" s="6"/>
      <c r="E41" s="41"/>
      <c r="F41" s="41"/>
      <c r="G41" s="42"/>
      <c r="H41" s="43"/>
    </row>
    <row r="42" spans="2:9" ht="15">
      <c r="B42" s="10"/>
      <c r="C42" s="2"/>
      <c r="D42" s="2"/>
      <c r="E42" s="2"/>
      <c r="F42" s="2"/>
      <c r="G42" s="2"/>
    </row>
    <row r="43" spans="2:9" ht="17.25">
      <c r="B43" s="19"/>
      <c r="C43" s="19"/>
      <c r="D43" s="19"/>
      <c r="E43" s="19"/>
      <c r="F43" s="19"/>
      <c r="G43" s="19"/>
      <c r="H43" s="19"/>
    </row>
    <row r="44" spans="2:9" ht="17.25">
      <c r="B44" s="20" t="s">
        <v>15</v>
      </c>
      <c r="C44" s="19"/>
      <c r="D44" s="19"/>
      <c r="E44" s="19"/>
      <c r="F44" s="19"/>
      <c r="G44" s="19"/>
      <c r="H44" s="19"/>
    </row>
    <row r="45" spans="2:9" ht="18" thickBot="1">
      <c r="B45" s="22"/>
      <c r="C45" s="22"/>
      <c r="D45" s="22"/>
      <c r="E45" s="22"/>
      <c r="F45" s="22"/>
      <c r="G45" s="22"/>
      <c r="H45" s="22"/>
    </row>
    <row r="47" spans="2:9">
      <c r="F47" s="5"/>
    </row>
    <row r="48" spans="2:9" ht="18" thickBot="1">
      <c r="B48" s="12" t="s">
        <v>32</v>
      </c>
      <c r="C48" s="23"/>
      <c r="D48" s="23"/>
      <c r="E48" s="23"/>
      <c r="F48" s="23"/>
      <c r="G48" s="23"/>
      <c r="H48" s="127" t="s">
        <v>12</v>
      </c>
      <c r="I48" s="127"/>
    </row>
    <row r="49" spans="2:9" ht="15.75" thickBot="1">
      <c r="B49" s="125" t="s">
        <v>16</v>
      </c>
      <c r="C49" s="125"/>
      <c r="D49" s="126"/>
      <c r="E49" s="67">
        <v>41639</v>
      </c>
      <c r="F49" s="67">
        <f>EDATE(E49,12)</f>
        <v>42004</v>
      </c>
      <c r="G49" s="67">
        <f>EDATE(F49,12)</f>
        <v>42369</v>
      </c>
      <c r="H49" s="67">
        <f>EDATE(G49,12)</f>
        <v>42735</v>
      </c>
      <c r="I49" s="67">
        <f>EDATE(H49,12)</f>
        <v>43100</v>
      </c>
    </row>
    <row r="50" spans="2:9" ht="17.25">
      <c r="B50" s="128" t="s">
        <v>0</v>
      </c>
      <c r="C50" s="128"/>
      <c r="D50" s="129"/>
      <c r="E50" s="74">
        <v>881844</v>
      </c>
      <c r="F50" s="74">
        <v>944559</v>
      </c>
      <c r="G50" s="74">
        <v>1006751</v>
      </c>
      <c r="H50" s="74">
        <v>1102966</v>
      </c>
      <c r="I50" s="74">
        <v>1310295.9999999998</v>
      </c>
    </row>
    <row r="51" spans="2:9" ht="17.25">
      <c r="B51" s="130" t="s">
        <v>1</v>
      </c>
      <c r="C51" s="130"/>
      <c r="D51" s="131"/>
      <c r="E51" s="75">
        <v>19539</v>
      </c>
      <c r="F51" s="75">
        <v>20178</v>
      </c>
      <c r="G51" s="75">
        <v>20753</v>
      </c>
      <c r="H51" s="75">
        <v>18622</v>
      </c>
      <c r="I51" s="75">
        <v>17766</v>
      </c>
    </row>
    <row r="52" spans="2:9" ht="17.25">
      <c r="B52" s="132" t="s">
        <v>40</v>
      </c>
      <c r="C52" s="132"/>
      <c r="D52" s="133"/>
      <c r="E52" s="77">
        <v>6957</v>
      </c>
      <c r="F52" s="77">
        <v>7486</v>
      </c>
      <c r="G52" s="77">
        <v>8729</v>
      </c>
      <c r="H52" s="77">
        <v>9215</v>
      </c>
      <c r="I52" s="77">
        <v>10211</v>
      </c>
    </row>
    <row r="53" spans="2:9" ht="18" thickBot="1">
      <c r="B53" s="134" t="s">
        <v>2</v>
      </c>
      <c r="C53" s="134"/>
      <c r="D53" s="135"/>
      <c r="E53" s="73">
        <v>5182</v>
      </c>
      <c r="F53" s="73">
        <v>5142</v>
      </c>
      <c r="G53" s="73">
        <v>3836</v>
      </c>
      <c r="H53" s="73">
        <v>10694</v>
      </c>
      <c r="I53" s="73">
        <v>22564.000000000004</v>
      </c>
    </row>
    <row r="54" spans="2:9" s="65" customFormat="1" ht="18" thickBot="1">
      <c r="B54" s="144" t="s">
        <v>3</v>
      </c>
      <c r="C54" s="144"/>
      <c r="D54" s="145"/>
      <c r="E54" s="76">
        <v>913522</v>
      </c>
      <c r="F54" s="76">
        <v>977365</v>
      </c>
      <c r="G54" s="76">
        <v>1040069</v>
      </c>
      <c r="H54" s="76">
        <v>1141497</v>
      </c>
      <c r="I54" s="76">
        <v>1360837</v>
      </c>
    </row>
    <row r="55" spans="2:9" ht="15">
      <c r="B55" s="6"/>
      <c r="C55" s="7"/>
      <c r="D55" s="8"/>
      <c r="E55" s="8"/>
      <c r="F55" s="8"/>
      <c r="G55" s="8"/>
      <c r="H55" s="8"/>
    </row>
    <row r="56" spans="2:9" ht="15">
      <c r="B56" s="6"/>
      <c r="C56" s="7"/>
      <c r="D56" s="8"/>
      <c r="E56" s="8"/>
      <c r="F56" s="8"/>
      <c r="G56" s="8"/>
      <c r="H56" s="8"/>
    </row>
    <row r="57" spans="2:9" ht="15">
      <c r="B57" s="6"/>
      <c r="C57" s="7"/>
      <c r="D57" s="8"/>
      <c r="E57" s="8"/>
      <c r="F57" s="8"/>
      <c r="G57" s="8"/>
      <c r="H57" s="8"/>
    </row>
    <row r="58" spans="2:9" ht="15">
      <c r="B58" s="6"/>
      <c r="C58" s="7"/>
      <c r="D58" s="8"/>
      <c r="E58" s="8"/>
      <c r="F58" s="8"/>
      <c r="G58" s="8"/>
      <c r="H58" s="8"/>
    </row>
    <row r="59" spans="2:9" ht="15">
      <c r="B59" s="6"/>
      <c r="C59" s="7"/>
      <c r="D59" s="8"/>
      <c r="E59" s="8"/>
      <c r="F59" s="8"/>
      <c r="G59" s="8"/>
      <c r="H59" s="8"/>
    </row>
    <row r="60" spans="2:9" ht="15">
      <c r="B60" s="6"/>
      <c r="C60" s="7"/>
      <c r="D60" s="8"/>
      <c r="E60" s="8"/>
      <c r="F60" s="8"/>
      <c r="G60" s="8"/>
      <c r="H60" s="8"/>
    </row>
    <row r="61" spans="2:9" ht="15">
      <c r="B61" s="6"/>
      <c r="C61" s="7"/>
      <c r="D61" s="8"/>
      <c r="E61" s="8"/>
      <c r="F61" s="8"/>
      <c r="G61" s="8"/>
      <c r="H61" s="8"/>
    </row>
    <row r="62" spans="2:9" ht="15">
      <c r="B62" s="6"/>
      <c r="C62" s="7"/>
      <c r="D62" s="8"/>
      <c r="E62" s="8"/>
      <c r="F62" s="8"/>
      <c r="G62" s="8"/>
      <c r="H62" s="8"/>
    </row>
    <row r="63" spans="2:9" ht="15">
      <c r="B63" s="6"/>
      <c r="C63" s="7"/>
      <c r="D63" s="8"/>
      <c r="E63" s="8"/>
      <c r="F63" s="8"/>
      <c r="G63" s="8"/>
      <c r="H63" s="8"/>
    </row>
    <row r="64" spans="2:9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33</v>
      </c>
      <c r="C82" s="23"/>
      <c r="D82" s="23"/>
      <c r="E82" s="23"/>
      <c r="F82" s="23"/>
      <c r="G82" s="23"/>
      <c r="H82" s="101" t="s">
        <v>11</v>
      </c>
      <c r="I82"/>
      <c r="J82"/>
      <c r="K82"/>
    </row>
    <row r="83" spans="2:11" ht="15.75" thickBot="1">
      <c r="B83" s="31" t="s">
        <v>16</v>
      </c>
      <c r="C83" s="67">
        <f>EDATE(D83,-1)</f>
        <v>43189</v>
      </c>
      <c r="D83" s="67">
        <f>EDATE(E83,-1)</f>
        <v>43220</v>
      </c>
      <c r="E83" s="67">
        <f>EDATE(F83,-1)</f>
        <v>43250</v>
      </c>
      <c r="F83" s="67">
        <f>EDATE(G83,-1)</f>
        <v>43281</v>
      </c>
      <c r="G83" s="67">
        <f>EDATE(H83,-1)</f>
        <v>43312</v>
      </c>
      <c r="H83" s="67">
        <f>EDATE(E11,1)</f>
        <v>43343</v>
      </c>
      <c r="I83"/>
      <c r="J83"/>
    </row>
    <row r="84" spans="2:11" ht="16.5" customHeight="1">
      <c r="B84" s="24" t="s">
        <v>0</v>
      </c>
      <c r="C84" s="74">
        <v>1357954</v>
      </c>
      <c r="D84" s="74">
        <v>1393203</v>
      </c>
      <c r="E84" s="74">
        <v>1422382</v>
      </c>
      <c r="F84" s="74">
        <v>1447798</v>
      </c>
      <c r="G84" s="74">
        <v>1466134</v>
      </c>
      <c r="H84" s="74">
        <v>1528413</v>
      </c>
    </row>
    <row r="85" spans="2:11" ht="16.5" customHeight="1">
      <c r="B85" s="25" t="s">
        <v>1</v>
      </c>
      <c r="C85" s="75">
        <v>17183</v>
      </c>
      <c r="D85" s="75">
        <v>17275</v>
      </c>
      <c r="E85" s="75">
        <v>17314</v>
      </c>
      <c r="F85" s="75">
        <v>16474</v>
      </c>
      <c r="G85" s="75">
        <v>16523</v>
      </c>
      <c r="H85" s="75">
        <v>16598</v>
      </c>
    </row>
    <row r="86" spans="2:11" ht="16.5" customHeight="1">
      <c r="B86" s="26" t="s">
        <v>40</v>
      </c>
      <c r="C86" s="77">
        <v>10430</v>
      </c>
      <c r="D86" s="77">
        <v>10629</v>
      </c>
      <c r="E86" s="77">
        <v>10751</v>
      </c>
      <c r="F86" s="77">
        <v>10455</v>
      </c>
      <c r="G86" s="77">
        <v>10354</v>
      </c>
      <c r="H86" s="77">
        <v>10546</v>
      </c>
    </row>
    <row r="87" spans="2:11" ht="16.5" customHeight="1" thickBot="1">
      <c r="B87" s="27" t="s">
        <v>2</v>
      </c>
      <c r="C87" s="73">
        <v>24461</v>
      </c>
      <c r="D87" s="73">
        <v>26577</v>
      </c>
      <c r="E87" s="73">
        <v>26892</v>
      </c>
      <c r="F87" s="73">
        <v>27438</v>
      </c>
      <c r="G87" s="73">
        <v>27758</v>
      </c>
      <c r="H87" s="73">
        <v>27858</v>
      </c>
    </row>
    <row r="88" spans="2:11" s="65" customFormat="1" ht="18" thickBot="1">
      <c r="B88" s="102" t="s">
        <v>3</v>
      </c>
      <c r="C88" s="76">
        <v>1410028</v>
      </c>
      <c r="D88" s="76">
        <v>1447684</v>
      </c>
      <c r="E88" s="76">
        <v>1477339</v>
      </c>
      <c r="F88" s="76">
        <v>1502164</v>
      </c>
      <c r="G88" s="76">
        <v>1520769</v>
      </c>
      <c r="H88" s="76">
        <v>1583415</v>
      </c>
      <c r="I88" s="57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3">
        <f>B3</f>
        <v>43343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1"/>
      <c r="C127" s="68"/>
      <c r="D127" s="35"/>
      <c r="E127" s="35"/>
      <c r="F127" s="35"/>
      <c r="G127" s="35"/>
      <c r="H127" s="36" t="s">
        <v>12</v>
      </c>
    </row>
    <row r="128" spans="2:8" ht="30.75" customHeight="1" thickBot="1">
      <c r="B128" s="126" t="s">
        <v>22</v>
      </c>
      <c r="C128" s="146"/>
      <c r="D128" s="146"/>
      <c r="E128" s="146"/>
      <c r="F128" s="146"/>
      <c r="G128" s="147" t="s">
        <v>4</v>
      </c>
      <c r="H128" s="148"/>
    </row>
    <row r="129" spans="2:10" ht="18" customHeight="1" thickBot="1">
      <c r="B129" s="149" t="s">
        <v>20</v>
      </c>
      <c r="C129" s="150"/>
      <c r="D129" s="150"/>
      <c r="E129" s="150"/>
      <c r="F129" s="150"/>
      <c r="G129" s="151">
        <v>289</v>
      </c>
      <c r="H129" s="152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5">
        <f>C6</f>
        <v>43343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1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2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53" t="s">
        <v>17</v>
      </c>
      <c r="C138" s="153"/>
      <c r="D138" s="153"/>
      <c r="E138" s="153"/>
      <c r="F138" s="154"/>
      <c r="G138" s="155" t="s">
        <v>5</v>
      </c>
      <c r="H138" s="156"/>
      <c r="I138"/>
    </row>
    <row r="139" spans="2:10" ht="17.25" customHeight="1">
      <c r="B139" s="136" t="s">
        <v>27</v>
      </c>
      <c r="C139" s="136" t="s">
        <v>27</v>
      </c>
      <c r="D139" s="136" t="s">
        <v>27</v>
      </c>
      <c r="E139" s="136" t="s">
        <v>27</v>
      </c>
      <c r="F139" s="137" t="s">
        <v>27</v>
      </c>
      <c r="G139" s="138">
        <v>352728</v>
      </c>
      <c r="H139" s="139">
        <v>352728</v>
      </c>
      <c r="I139" s="46"/>
      <c r="J139" s="49"/>
    </row>
    <row r="140" spans="2:10" ht="13.5" customHeight="1">
      <c r="B140" s="140" t="s">
        <v>28</v>
      </c>
      <c r="C140" s="140" t="s">
        <v>28</v>
      </c>
      <c r="D140" s="140" t="s">
        <v>28</v>
      </c>
      <c r="E140" s="140" t="s">
        <v>28</v>
      </c>
      <c r="F140" s="141" t="s">
        <v>28</v>
      </c>
      <c r="G140" s="142">
        <v>312859</v>
      </c>
      <c r="H140" s="143">
        <v>312859</v>
      </c>
      <c r="I140" s="46"/>
      <c r="J140" s="49"/>
    </row>
    <row r="141" spans="2:10" ht="17.25" customHeight="1">
      <c r="B141" s="140" t="s">
        <v>49</v>
      </c>
      <c r="C141" s="140" t="s">
        <v>49</v>
      </c>
      <c r="D141" s="140" t="s">
        <v>49</v>
      </c>
      <c r="E141" s="140" t="s">
        <v>49</v>
      </c>
      <c r="F141" s="141" t="s">
        <v>49</v>
      </c>
      <c r="G141" s="142">
        <v>291282</v>
      </c>
      <c r="H141" s="143">
        <v>291282</v>
      </c>
      <c r="I141" s="46"/>
      <c r="J141" s="49"/>
    </row>
    <row r="142" spans="2:10" ht="17.25" customHeight="1">
      <c r="B142" s="140" t="s">
        <v>35</v>
      </c>
      <c r="C142" s="140" t="s">
        <v>35</v>
      </c>
      <c r="D142" s="140" t="s">
        <v>35</v>
      </c>
      <c r="E142" s="140" t="s">
        <v>35</v>
      </c>
      <c r="F142" s="141" t="s">
        <v>35</v>
      </c>
      <c r="G142" s="142">
        <v>199240</v>
      </c>
      <c r="H142" s="143">
        <v>199240</v>
      </c>
      <c r="I142" s="46"/>
      <c r="J142" s="49"/>
    </row>
    <row r="143" spans="2:10" ht="17.25" customHeight="1">
      <c r="B143" s="140" t="s">
        <v>50</v>
      </c>
      <c r="C143" s="140" t="s">
        <v>50</v>
      </c>
      <c r="D143" s="140" t="s">
        <v>50</v>
      </c>
      <c r="E143" s="140" t="s">
        <v>50</v>
      </c>
      <c r="F143" s="141" t="s">
        <v>50</v>
      </c>
      <c r="G143" s="142">
        <v>138792</v>
      </c>
      <c r="H143" s="143">
        <v>138792</v>
      </c>
      <c r="I143" s="46"/>
      <c r="J143" s="49"/>
    </row>
    <row r="144" spans="2:10" ht="13.5" customHeight="1">
      <c r="B144" s="140" t="s">
        <v>57</v>
      </c>
      <c r="C144" s="140" t="s">
        <v>57</v>
      </c>
      <c r="D144" s="140" t="s">
        <v>57</v>
      </c>
      <c r="E144" s="140" t="s">
        <v>57</v>
      </c>
      <c r="F144" s="141" t="s">
        <v>57</v>
      </c>
      <c r="G144" s="142">
        <v>103848</v>
      </c>
      <c r="H144" s="143">
        <v>103848</v>
      </c>
      <c r="I144" s="100"/>
      <c r="J144" s="49"/>
    </row>
    <row r="145" spans="2:13" ht="17.25" customHeight="1">
      <c r="B145" s="140" t="s">
        <v>36</v>
      </c>
      <c r="C145" s="140" t="s">
        <v>36</v>
      </c>
      <c r="D145" s="140" t="s">
        <v>36</v>
      </c>
      <c r="E145" s="140" t="s">
        <v>36</v>
      </c>
      <c r="F145" s="141" t="s">
        <v>36</v>
      </c>
      <c r="G145" s="142">
        <v>80556</v>
      </c>
      <c r="H145" s="143">
        <v>80556</v>
      </c>
      <c r="I145" s="46"/>
      <c r="J145" s="49"/>
    </row>
    <row r="146" spans="2:13" ht="17.25" customHeight="1">
      <c r="B146" s="140" t="s">
        <v>29</v>
      </c>
      <c r="C146" s="140" t="s">
        <v>29</v>
      </c>
      <c r="D146" s="140" t="s">
        <v>29</v>
      </c>
      <c r="E146" s="140" t="s">
        <v>29</v>
      </c>
      <c r="F146" s="141" t="s">
        <v>29</v>
      </c>
      <c r="G146" s="142">
        <v>49132</v>
      </c>
      <c r="H146" s="143">
        <v>49132</v>
      </c>
      <c r="I146" s="46"/>
      <c r="J146" s="49"/>
    </row>
    <row r="147" spans="2:13" ht="17.25" customHeight="1">
      <c r="B147" s="140" t="s">
        <v>56</v>
      </c>
      <c r="C147" s="140" t="s">
        <v>56</v>
      </c>
      <c r="D147" s="140" t="s">
        <v>56</v>
      </c>
      <c r="E147" s="140" t="s">
        <v>56</v>
      </c>
      <c r="F147" s="141" t="s">
        <v>56</v>
      </c>
      <c r="G147" s="142">
        <v>34456</v>
      </c>
      <c r="H147" s="143">
        <v>34456</v>
      </c>
      <c r="I147" s="46"/>
      <c r="J147" s="49"/>
      <c r="L147"/>
    </row>
    <row r="148" spans="2:13" ht="18" customHeight="1" thickBot="1">
      <c r="B148" s="157" t="s">
        <v>60</v>
      </c>
      <c r="C148" s="157" t="s">
        <v>60</v>
      </c>
      <c r="D148" s="157" t="s">
        <v>60</v>
      </c>
      <c r="E148" s="157" t="s">
        <v>60</v>
      </c>
      <c r="F148" s="149" t="s">
        <v>60</v>
      </c>
      <c r="G148" s="158">
        <v>30939</v>
      </c>
      <c r="H148" s="159">
        <v>30939</v>
      </c>
      <c r="I148" s="46"/>
      <c r="J148" s="49"/>
      <c r="L148"/>
    </row>
    <row r="149" spans="2:13" ht="17.25">
      <c r="G149" s="40"/>
      <c r="H149" s="40"/>
      <c r="I149" s="51"/>
      <c r="J149" s="51"/>
    </row>
    <row r="150" spans="2:13" ht="17.25">
      <c r="B150" s="39"/>
      <c r="C150" s="39"/>
      <c r="D150" s="39"/>
      <c r="E150" s="39"/>
      <c r="F150" s="39"/>
      <c r="G150" s="40"/>
      <c r="H150" s="40"/>
      <c r="I150" s="51"/>
      <c r="J150" s="51"/>
    </row>
    <row r="151" spans="2:13" ht="17.25">
      <c r="B151" s="81" t="s">
        <v>6</v>
      </c>
      <c r="C151" s="37"/>
      <c r="D151" s="37"/>
      <c r="E151" s="37"/>
      <c r="F151" s="37"/>
      <c r="G151" s="37"/>
      <c r="H151" s="38" t="s">
        <v>11</v>
      </c>
      <c r="I151" s="51"/>
      <c r="J151" s="51"/>
    </row>
    <row r="152" spans="2:13" ht="18" thickBot="1">
      <c r="B152" s="82" t="s">
        <v>25</v>
      </c>
      <c r="C152" s="37"/>
      <c r="D152" s="37"/>
      <c r="E152" s="37"/>
      <c r="F152" s="37"/>
      <c r="G152" s="37"/>
      <c r="H152" s="38"/>
      <c r="I152" s="51"/>
      <c r="J152" s="51"/>
    </row>
    <row r="153" spans="2:13" ht="15.75" thickBot="1">
      <c r="B153" s="125" t="s">
        <v>17</v>
      </c>
      <c r="C153" s="125"/>
      <c r="D153" s="125"/>
      <c r="E153" s="125"/>
      <c r="F153" s="126"/>
      <c r="G153" s="156" t="s">
        <v>5</v>
      </c>
      <c r="H153" s="156"/>
      <c r="I153" s="51"/>
      <c r="J153" s="51"/>
      <c r="K153"/>
      <c r="L153"/>
      <c r="M153"/>
    </row>
    <row r="154" spans="2:13" ht="17.25" customHeight="1">
      <c r="B154" s="136" t="s">
        <v>27</v>
      </c>
      <c r="C154" s="136" t="s">
        <v>27</v>
      </c>
      <c r="D154" s="136" t="s">
        <v>27</v>
      </c>
      <c r="E154" s="136" t="s">
        <v>27</v>
      </c>
      <c r="F154" s="137" t="s">
        <v>27</v>
      </c>
      <c r="G154" s="138">
        <v>26657</v>
      </c>
      <c r="H154" s="139">
        <v>26657</v>
      </c>
      <c r="I154" s="52"/>
      <c r="J154" s="49"/>
      <c r="K154" s="48"/>
      <c r="L154"/>
      <c r="M154"/>
    </row>
    <row r="155" spans="2:13" ht="17.25" customHeight="1">
      <c r="B155" s="140" t="s">
        <v>35</v>
      </c>
      <c r="C155" s="140" t="s">
        <v>35</v>
      </c>
      <c r="D155" s="140" t="s">
        <v>35</v>
      </c>
      <c r="E155" s="140" t="s">
        <v>35</v>
      </c>
      <c r="F155" s="141" t="s">
        <v>35</v>
      </c>
      <c r="G155" s="142">
        <v>23264</v>
      </c>
      <c r="H155" s="143">
        <v>23264</v>
      </c>
      <c r="I155" s="52"/>
      <c r="J155" s="49"/>
      <c r="K155" s="48"/>
      <c r="L155"/>
      <c r="M155"/>
    </row>
    <row r="156" spans="2:13" ht="17.25" customHeight="1">
      <c r="B156" s="140" t="s">
        <v>28</v>
      </c>
      <c r="C156" s="140" t="s">
        <v>28</v>
      </c>
      <c r="D156" s="140" t="s">
        <v>28</v>
      </c>
      <c r="E156" s="140" t="s">
        <v>28</v>
      </c>
      <c r="F156" s="141" t="s">
        <v>28</v>
      </c>
      <c r="G156" s="142">
        <v>21189</v>
      </c>
      <c r="H156" s="143">
        <v>21189</v>
      </c>
      <c r="I156" s="52"/>
      <c r="J156" s="49"/>
      <c r="K156" s="48"/>
      <c r="L156"/>
      <c r="M156"/>
    </row>
    <row r="157" spans="2:13" ht="17.25" customHeight="1">
      <c r="B157" s="140" t="s">
        <v>50</v>
      </c>
      <c r="C157" s="140" t="s">
        <v>50</v>
      </c>
      <c r="D157" s="140" t="s">
        <v>50</v>
      </c>
      <c r="E157" s="140" t="s">
        <v>50</v>
      </c>
      <c r="F157" s="141" t="s">
        <v>50</v>
      </c>
      <c r="G157" s="142">
        <v>17531</v>
      </c>
      <c r="H157" s="143">
        <v>17531</v>
      </c>
      <c r="I157" s="52"/>
      <c r="J157" s="49"/>
      <c r="K157" s="48"/>
      <c r="L157"/>
      <c r="M157"/>
    </row>
    <row r="158" spans="2:13" ht="17.25" customHeight="1">
      <c r="B158" s="140" t="s">
        <v>57</v>
      </c>
      <c r="C158" s="140" t="s">
        <v>57</v>
      </c>
      <c r="D158" s="140" t="s">
        <v>57</v>
      </c>
      <c r="E158" s="140" t="s">
        <v>57</v>
      </c>
      <c r="F158" s="141" t="s">
        <v>57</v>
      </c>
      <c r="G158" s="142">
        <v>16970</v>
      </c>
      <c r="H158" s="143">
        <v>16970</v>
      </c>
      <c r="I158" s="52"/>
      <c r="J158" s="49"/>
      <c r="K158" s="48"/>
      <c r="L158"/>
      <c r="M158"/>
    </row>
    <row r="159" spans="2:13" ht="17.25" customHeight="1">
      <c r="B159" s="140" t="s">
        <v>49</v>
      </c>
      <c r="C159" s="140" t="s">
        <v>49</v>
      </c>
      <c r="D159" s="140" t="s">
        <v>49</v>
      </c>
      <c r="E159" s="140" t="s">
        <v>49</v>
      </c>
      <c r="F159" s="141" t="s">
        <v>49</v>
      </c>
      <c r="G159" s="142">
        <v>14703</v>
      </c>
      <c r="H159" s="143">
        <v>14703</v>
      </c>
      <c r="I159" s="53"/>
      <c r="J159" s="49"/>
      <c r="K159" s="48"/>
      <c r="L159"/>
      <c r="M159"/>
    </row>
    <row r="160" spans="2:13" ht="17.25" customHeight="1">
      <c r="B160" s="140" t="s">
        <v>45</v>
      </c>
      <c r="C160" s="140" t="s">
        <v>45</v>
      </c>
      <c r="D160" s="140" t="s">
        <v>45</v>
      </c>
      <c r="E160" s="140" t="s">
        <v>45</v>
      </c>
      <c r="F160" s="141" t="s">
        <v>45</v>
      </c>
      <c r="G160" s="142">
        <v>12048</v>
      </c>
      <c r="H160" s="143">
        <v>12048</v>
      </c>
      <c r="I160" s="52"/>
      <c r="J160" s="49"/>
      <c r="K160" s="48"/>
      <c r="L160"/>
      <c r="M160"/>
    </row>
    <row r="161" spans="2:13" ht="17.25" customHeight="1">
      <c r="B161" s="140" t="s">
        <v>36</v>
      </c>
      <c r="C161" s="140" t="s">
        <v>36</v>
      </c>
      <c r="D161" s="140" t="s">
        <v>36</v>
      </c>
      <c r="E161" s="140" t="s">
        <v>36</v>
      </c>
      <c r="F161" s="141" t="s">
        <v>36</v>
      </c>
      <c r="G161" s="142">
        <v>7341</v>
      </c>
      <c r="H161" s="143">
        <v>7341</v>
      </c>
      <c r="I161" s="52"/>
      <c r="J161" s="49"/>
      <c r="K161" s="48"/>
      <c r="L161"/>
      <c r="M161"/>
    </row>
    <row r="162" spans="2:13" ht="17.25" customHeight="1">
      <c r="B162" s="140" t="s">
        <v>38</v>
      </c>
      <c r="C162" s="140" t="s">
        <v>38</v>
      </c>
      <c r="D162" s="140" t="s">
        <v>38</v>
      </c>
      <c r="E162" s="140" t="s">
        <v>38</v>
      </c>
      <c r="F162" s="141" t="s">
        <v>38</v>
      </c>
      <c r="G162" s="142">
        <v>3636</v>
      </c>
      <c r="H162" s="143">
        <v>3636</v>
      </c>
      <c r="I162" s="52"/>
      <c r="J162" s="49"/>
      <c r="K162" s="48"/>
      <c r="L162"/>
      <c r="M162"/>
    </row>
    <row r="163" spans="2:13" ht="18" customHeight="1" thickBot="1">
      <c r="B163" s="157" t="s">
        <v>37</v>
      </c>
      <c r="C163" s="157" t="s">
        <v>37</v>
      </c>
      <c r="D163" s="157" t="s">
        <v>37</v>
      </c>
      <c r="E163" s="157" t="s">
        <v>37</v>
      </c>
      <c r="F163" s="149" t="s">
        <v>37</v>
      </c>
      <c r="G163" s="158">
        <v>3324</v>
      </c>
      <c r="H163" s="159">
        <v>3324</v>
      </c>
      <c r="I163" s="52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4"/>
      <c r="H164" s="84"/>
      <c r="I164" s="51"/>
      <c r="J164" s="51"/>
      <c r="L164"/>
      <c r="M164"/>
    </row>
    <row r="165" spans="2:13" ht="17.25">
      <c r="G165" s="40"/>
      <c r="H165" s="40"/>
      <c r="I165" s="2"/>
      <c r="J165" s="2"/>
    </row>
    <row r="166" spans="2:13" ht="17.25">
      <c r="B166" s="81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1"/>
      <c r="K166"/>
    </row>
    <row r="167" spans="2:13" ht="18" thickBot="1">
      <c r="B167" s="82" t="s">
        <v>26</v>
      </c>
      <c r="C167" s="37"/>
      <c r="D167" s="37"/>
      <c r="E167" s="37"/>
      <c r="F167" s="37"/>
      <c r="G167" s="37"/>
      <c r="H167" s="38"/>
      <c r="I167" s="2"/>
      <c r="J167" s="51"/>
      <c r="K167"/>
    </row>
    <row r="168" spans="2:13" ht="15" customHeight="1" thickBot="1">
      <c r="B168" s="153" t="s">
        <v>17</v>
      </c>
      <c r="C168" s="153"/>
      <c r="D168" s="153"/>
      <c r="E168" s="153"/>
      <c r="F168" s="154"/>
      <c r="G168" s="155" t="s">
        <v>8</v>
      </c>
      <c r="H168" s="156"/>
      <c r="I168" s="2"/>
      <c r="J168" s="2"/>
    </row>
    <row r="169" spans="2:13" ht="17.25" customHeight="1">
      <c r="B169" s="136" t="s">
        <v>55</v>
      </c>
      <c r="C169" s="136" t="s">
        <v>55</v>
      </c>
      <c r="D169" s="136" t="s">
        <v>55</v>
      </c>
      <c r="E169" s="136" t="s">
        <v>55</v>
      </c>
      <c r="F169" s="137" t="s">
        <v>55</v>
      </c>
      <c r="G169" s="138">
        <v>2942331072079.8301</v>
      </c>
      <c r="H169" s="139">
        <v>2942331072079.8301</v>
      </c>
      <c r="I169" s="54"/>
      <c r="J169" s="55"/>
    </row>
    <row r="170" spans="2:13" ht="17.25" customHeight="1">
      <c r="B170" s="140" t="s">
        <v>50</v>
      </c>
      <c r="C170" s="140" t="s">
        <v>50</v>
      </c>
      <c r="D170" s="140" t="s">
        <v>50</v>
      </c>
      <c r="E170" s="140" t="s">
        <v>50</v>
      </c>
      <c r="F170" s="141" t="s">
        <v>50</v>
      </c>
      <c r="G170" s="142">
        <v>1688937408757.5</v>
      </c>
      <c r="H170" s="143">
        <v>1688937408757.5</v>
      </c>
      <c r="I170" s="54"/>
      <c r="J170" s="55"/>
    </row>
    <row r="171" spans="2:13" ht="17.25" customHeight="1">
      <c r="B171" s="140" t="s">
        <v>28</v>
      </c>
      <c r="C171" s="140" t="s">
        <v>28</v>
      </c>
      <c r="D171" s="140" t="s">
        <v>28</v>
      </c>
      <c r="E171" s="140" t="s">
        <v>28</v>
      </c>
      <c r="F171" s="141" t="s">
        <v>28</v>
      </c>
      <c r="G171" s="142">
        <v>1531574209460.1299</v>
      </c>
      <c r="H171" s="143">
        <v>1531574209460.1299</v>
      </c>
      <c r="I171" s="54"/>
      <c r="J171" s="55"/>
    </row>
    <row r="172" spans="2:13" ht="17.25" customHeight="1">
      <c r="B172" s="140" t="s">
        <v>58</v>
      </c>
      <c r="C172" s="140" t="s">
        <v>58</v>
      </c>
      <c r="D172" s="140" t="s">
        <v>58</v>
      </c>
      <c r="E172" s="140" t="s">
        <v>58</v>
      </c>
      <c r="F172" s="141" t="s">
        <v>58</v>
      </c>
      <c r="G172" s="142">
        <v>1178285759652.9399</v>
      </c>
      <c r="H172" s="143">
        <v>1178285759652.9399</v>
      </c>
      <c r="I172" s="54"/>
      <c r="J172" s="55"/>
    </row>
    <row r="173" spans="2:13" ht="17.25" customHeight="1">
      <c r="B173" s="140" t="s">
        <v>46</v>
      </c>
      <c r="C173" s="140" t="s">
        <v>46</v>
      </c>
      <c r="D173" s="140" t="s">
        <v>46</v>
      </c>
      <c r="E173" s="140" t="s">
        <v>46</v>
      </c>
      <c r="F173" s="141" t="s">
        <v>46</v>
      </c>
      <c r="G173" s="142">
        <v>1021733893314.2</v>
      </c>
      <c r="H173" s="143">
        <v>1021733893314.2</v>
      </c>
      <c r="I173" s="56"/>
      <c r="J173" s="49"/>
    </row>
    <row r="174" spans="2:13" ht="17.25" customHeight="1">
      <c r="B174" s="140" t="s">
        <v>51</v>
      </c>
      <c r="C174" s="140" t="s">
        <v>51</v>
      </c>
      <c r="D174" s="140" t="s">
        <v>51</v>
      </c>
      <c r="E174" s="140" t="s">
        <v>51</v>
      </c>
      <c r="F174" s="141" t="s">
        <v>51</v>
      </c>
      <c r="G174" s="142">
        <v>575911060078.45996</v>
      </c>
      <c r="H174" s="143">
        <v>575911060078.45996</v>
      </c>
      <c r="I174" s="54"/>
      <c r="J174" s="55"/>
    </row>
    <row r="175" spans="2:13" ht="17.25" customHeight="1">
      <c r="B175" s="140" t="s">
        <v>35</v>
      </c>
      <c r="C175" s="140" t="s">
        <v>35</v>
      </c>
      <c r="D175" s="140" t="s">
        <v>35</v>
      </c>
      <c r="E175" s="140" t="s">
        <v>35</v>
      </c>
      <c r="F175" s="141" t="s">
        <v>35</v>
      </c>
      <c r="G175" s="142">
        <v>560792177270.84998</v>
      </c>
      <c r="H175" s="143">
        <v>560792177270.84998</v>
      </c>
      <c r="I175" s="54"/>
      <c r="J175" s="55"/>
    </row>
    <row r="176" spans="2:13" ht="17.25" customHeight="1">
      <c r="B176" s="140" t="s">
        <v>61</v>
      </c>
      <c r="C176" s="140" t="s">
        <v>61</v>
      </c>
      <c r="D176" s="140" t="s">
        <v>61</v>
      </c>
      <c r="E176" s="140" t="s">
        <v>61</v>
      </c>
      <c r="F176" s="141" t="s">
        <v>61</v>
      </c>
      <c r="G176" s="142">
        <v>486854108259.53003</v>
      </c>
      <c r="H176" s="143">
        <v>486854108259.53003</v>
      </c>
      <c r="I176" s="54"/>
      <c r="J176" s="55"/>
    </row>
    <row r="177" spans="2:10" ht="17.25" customHeight="1">
      <c r="B177" s="140" t="s">
        <v>27</v>
      </c>
      <c r="C177" s="140" t="s">
        <v>27</v>
      </c>
      <c r="D177" s="140" t="s">
        <v>27</v>
      </c>
      <c r="E177" s="140" t="s">
        <v>27</v>
      </c>
      <c r="F177" s="141" t="s">
        <v>27</v>
      </c>
      <c r="G177" s="142">
        <v>474304746200.06</v>
      </c>
      <c r="H177" s="143">
        <v>474304746200.06</v>
      </c>
      <c r="I177" s="54"/>
      <c r="J177" s="55"/>
    </row>
    <row r="178" spans="2:10" ht="18" customHeight="1" thickBot="1">
      <c r="B178" s="157" t="s">
        <v>62</v>
      </c>
      <c r="C178" s="157" t="s">
        <v>62</v>
      </c>
      <c r="D178" s="157" t="s">
        <v>62</v>
      </c>
      <c r="E178" s="157" t="s">
        <v>62</v>
      </c>
      <c r="F178" s="149" t="s">
        <v>62</v>
      </c>
      <c r="G178" s="158">
        <v>472741726478.90997</v>
      </c>
      <c r="H178" s="159">
        <v>472741726478.90997</v>
      </c>
      <c r="I178" s="54"/>
      <c r="J178" s="55"/>
    </row>
    <row r="179" spans="2:10" ht="17.25">
      <c r="G179" s="40"/>
      <c r="H179" s="40"/>
      <c r="J179" s="47"/>
    </row>
    <row r="180" spans="2:10">
      <c r="B180" s="57"/>
      <c r="J180" s="47"/>
    </row>
  </sheetData>
  <dataConsolidate link="1"/>
  <mergeCells count="101">
    <mergeCell ref="B2:H2"/>
    <mergeCell ref="B3:H3"/>
    <mergeCell ref="I3:N3"/>
    <mergeCell ref="B11:D11"/>
    <mergeCell ref="B12:D12"/>
    <mergeCell ref="B13:D13"/>
    <mergeCell ref="B24:D24"/>
    <mergeCell ref="B25:D25"/>
    <mergeCell ref="B26:D26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H48:I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</mergeCells>
  <pageMargins left="0.70866141732283472" right="0.70866141732283472" top="0.15748031496062992" bottom="0.15748031496062992" header="0.31496062992125984" footer="0.11811023622047245"/>
  <pageSetup paperSize="9" scale="47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  <legacyDrawing r:id="rId3"/>
  <oleObjects>
    <mc:AlternateContent xmlns:mc="http://schemas.openxmlformats.org/markup-compatibility/2006">
      <mc:Choice Requires="x14">
        <oleObject link="[1]!'!Январь2012!R1C2:R10C9'" oleUpdate="OLEUPDATE_ALWAYS" shapeId="179201">
          <objectPr defaultSize="0" autoPict="0" dde="1">
            <anchor moveWithCells="1">
              <from>
                <xdr:col>0</xdr:col>
                <xdr:colOff>123825</xdr:colOff>
                <xdr:row>72</xdr:row>
                <xdr:rowOff>123825</xdr:rowOff>
              </from>
              <to>
                <xdr:col>1</xdr:col>
                <xdr:colOff>257175</xdr:colOff>
                <xdr:row>74</xdr:row>
                <xdr:rowOff>0</xdr:rowOff>
              </to>
            </anchor>
          </objectPr>
        </oleObject>
      </mc:Choice>
      <mc:Fallback>
        <oleObject link="[1]!'!Январь2012!R1C2:R10C9'" oleUpdate="OLEUPDATE_ALWAYS" shapeId="179201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37">
    <pageSetUpPr fitToPage="1"/>
  </sheetPr>
  <dimension ref="B2:N180"/>
  <sheetViews>
    <sheetView workbookViewId="0">
      <selection activeCell="E36" sqref="E36"/>
    </sheetView>
  </sheetViews>
  <sheetFormatPr defaultRowHeight="13.5"/>
  <cols>
    <col min="1" max="1" width="3.42578125" style="69" customWidth="1"/>
    <col min="2" max="2" width="46.7109375" style="69" customWidth="1"/>
    <col min="3" max="4" width="18.42578125" style="69" customWidth="1"/>
    <col min="5" max="9" width="25.5703125" style="69" customWidth="1"/>
    <col min="10" max="10" width="10.5703125" style="69" customWidth="1"/>
    <col min="11" max="11" width="14.85546875" style="69" bestFit="1" customWidth="1"/>
    <col min="12" max="12" width="9.140625" style="69"/>
    <col min="13" max="13" width="23.42578125" style="69" customWidth="1"/>
    <col min="14" max="16384" width="9.140625" style="69"/>
  </cols>
  <sheetData>
    <row r="2" spans="2:14" s="1" customFormat="1" ht="20.25">
      <c r="B2" s="111" t="s">
        <v>48</v>
      </c>
      <c r="C2" s="111"/>
      <c r="D2" s="111"/>
      <c r="E2" s="111"/>
      <c r="F2" s="111"/>
      <c r="G2" s="111"/>
      <c r="H2" s="111"/>
    </row>
    <row r="3" spans="2:14" s="1" customFormat="1" ht="21" thickBot="1">
      <c r="B3" s="112">
        <v>43373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2">
        <f>B3</f>
        <v>43373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30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13" t="s">
        <v>16</v>
      </c>
      <c r="C11" s="113"/>
      <c r="D11" s="114"/>
      <c r="E11" s="67">
        <f>EDATE(B3,-1)</f>
        <v>43342</v>
      </c>
      <c r="F11" s="67">
        <f>B3</f>
        <v>43373</v>
      </c>
      <c r="G11" s="44" t="s">
        <v>9</v>
      </c>
      <c r="H11" s="44" t="s">
        <v>10</v>
      </c>
      <c r="J11" s="71"/>
    </row>
    <row r="12" spans="2:14" s="70" customFormat="1" ht="17.25">
      <c r="B12" s="115" t="s">
        <v>0</v>
      </c>
      <c r="C12" s="115"/>
      <c r="D12" s="116"/>
      <c r="E12" s="78">
        <v>2265221</v>
      </c>
      <c r="F12" s="78">
        <v>2387970</v>
      </c>
      <c r="G12" s="11">
        <f t="shared" ref="G12:G18" si="0">F12-E12</f>
        <v>122749</v>
      </c>
      <c r="H12" s="58">
        <f t="shared" ref="H12:H18" si="1">F12/E12-1</f>
        <v>5.4188531715007038E-2</v>
      </c>
      <c r="I12" s="79"/>
      <c r="J12" s="80"/>
    </row>
    <row r="13" spans="2:14" s="70" customFormat="1" ht="17.25">
      <c r="B13" s="117" t="s">
        <v>1</v>
      </c>
      <c r="C13" s="117"/>
      <c r="D13" s="118"/>
      <c r="E13" s="78">
        <v>25184</v>
      </c>
      <c r="F13" s="78">
        <v>24775</v>
      </c>
      <c r="G13" s="11">
        <f t="shared" si="0"/>
        <v>-409</v>
      </c>
      <c r="H13" s="58">
        <f t="shared" si="1"/>
        <v>-1.6240470139771257E-2</v>
      </c>
      <c r="I13" s="79"/>
      <c r="J13" s="80"/>
    </row>
    <row r="14" spans="2:14" s="70" customFormat="1" ht="17.25">
      <c r="B14" s="117" t="s">
        <v>40</v>
      </c>
      <c r="C14" s="117"/>
      <c r="D14" s="118"/>
      <c r="E14" s="78">
        <v>14789</v>
      </c>
      <c r="F14" s="78">
        <v>14936</v>
      </c>
      <c r="G14" s="11">
        <f t="shared" si="0"/>
        <v>147</v>
      </c>
      <c r="H14" s="58">
        <f t="shared" si="1"/>
        <v>9.9398201365878958E-3</v>
      </c>
      <c r="I14" s="79"/>
      <c r="J14" s="80"/>
    </row>
    <row r="15" spans="2:14" s="70" customFormat="1" ht="17.25">
      <c r="B15" s="119" t="s">
        <v>41</v>
      </c>
      <c r="C15" s="119"/>
      <c r="D15" s="120"/>
      <c r="E15" s="78">
        <v>9313</v>
      </c>
      <c r="F15" s="78">
        <v>9484</v>
      </c>
      <c r="G15" s="11">
        <f t="shared" si="0"/>
        <v>171</v>
      </c>
      <c r="H15" s="58">
        <f t="shared" si="1"/>
        <v>1.8361430258778011E-2</v>
      </c>
      <c r="I15" s="79"/>
      <c r="J15" s="80"/>
    </row>
    <row r="16" spans="2:14" s="70" customFormat="1" ht="17.25">
      <c r="B16" s="121" t="s">
        <v>42</v>
      </c>
      <c r="C16" s="121"/>
      <c r="D16" s="122"/>
      <c r="E16" s="78">
        <v>5476</v>
      </c>
      <c r="F16" s="78">
        <v>5452</v>
      </c>
      <c r="G16" s="11">
        <f t="shared" si="0"/>
        <v>-24</v>
      </c>
      <c r="H16" s="58">
        <f t="shared" si="1"/>
        <v>-4.3827611395178545E-3</v>
      </c>
      <c r="I16" s="79"/>
      <c r="J16" s="80"/>
    </row>
    <row r="17" spans="2:10" s="70" customFormat="1" ht="18" customHeight="1" thickBot="1">
      <c r="B17" s="123" t="s">
        <v>2</v>
      </c>
      <c r="C17" s="123"/>
      <c r="D17" s="124"/>
      <c r="E17" s="78">
        <v>41406</v>
      </c>
      <c r="F17" s="78">
        <v>41782</v>
      </c>
      <c r="G17" s="11">
        <f t="shared" si="0"/>
        <v>376</v>
      </c>
      <c r="H17" s="58">
        <f t="shared" si="1"/>
        <v>9.0808095445105153E-3</v>
      </c>
      <c r="I17" s="79"/>
      <c r="J17" s="80"/>
    </row>
    <row r="18" spans="2:10" s="64" customFormat="1" ht="18" thickBot="1">
      <c r="B18" s="59" t="s">
        <v>3</v>
      </c>
      <c r="C18" s="59"/>
      <c r="D18" s="60"/>
      <c r="E18" s="66">
        <v>2346600</v>
      </c>
      <c r="F18" s="66">
        <v>2469463</v>
      </c>
      <c r="G18" s="66">
        <f t="shared" si="0"/>
        <v>122863</v>
      </c>
      <c r="H18" s="63">
        <f t="shared" si="1"/>
        <v>5.2357879485212644E-2</v>
      </c>
      <c r="I18" s="79"/>
      <c r="J18" s="80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31</v>
      </c>
      <c r="C21" s="14"/>
      <c r="D21" s="14"/>
      <c r="E21" s="14"/>
      <c r="F21" s="14"/>
      <c r="G21" s="14"/>
      <c r="H21" s="15" t="s">
        <v>11</v>
      </c>
    </row>
    <row r="22" spans="2:10" s="70" customFormat="1" ht="15.75" thickBot="1">
      <c r="B22" s="113" t="s">
        <v>16</v>
      </c>
      <c r="C22" s="113"/>
      <c r="D22" s="114"/>
      <c r="E22" s="67">
        <f>EDATE(B3,-1)</f>
        <v>43342</v>
      </c>
      <c r="F22" s="67">
        <f>F11</f>
        <v>43373</v>
      </c>
      <c r="G22" s="44" t="s">
        <v>9</v>
      </c>
      <c r="H22" s="44" t="s">
        <v>10</v>
      </c>
      <c r="J22" s="71"/>
    </row>
    <row r="23" spans="2:10" s="70" customFormat="1" ht="17.25">
      <c r="B23" s="115" t="s">
        <v>0</v>
      </c>
      <c r="C23" s="115"/>
      <c r="D23" s="116"/>
      <c r="E23" s="78">
        <v>1528413</v>
      </c>
      <c r="F23" s="78">
        <v>1604456</v>
      </c>
      <c r="G23" s="11">
        <f t="shared" ref="G23:G29" si="2">F23-E23</f>
        <v>76043</v>
      </c>
      <c r="H23" s="58">
        <f t="shared" ref="H23:H29" si="3">F23/E23-1</f>
        <v>4.9752913643105634E-2</v>
      </c>
      <c r="I23" s="80"/>
    </row>
    <row r="24" spans="2:10" s="70" customFormat="1" ht="17.25">
      <c r="B24" s="117" t="s">
        <v>1</v>
      </c>
      <c r="C24" s="117"/>
      <c r="D24" s="118"/>
      <c r="E24" s="78">
        <v>16598</v>
      </c>
      <c r="F24" s="78">
        <v>16427</v>
      </c>
      <c r="G24" s="11">
        <f t="shared" si="2"/>
        <v>-171</v>
      </c>
      <c r="H24" s="58">
        <f t="shared" si="3"/>
        <v>-1.0302446077840699E-2</v>
      </c>
      <c r="I24" s="80"/>
    </row>
    <row r="25" spans="2:10" s="70" customFormat="1" ht="17.25">
      <c r="B25" s="117" t="s">
        <v>40</v>
      </c>
      <c r="C25" s="117"/>
      <c r="D25" s="118"/>
      <c r="E25" s="78">
        <v>10546</v>
      </c>
      <c r="F25" s="78">
        <v>10655</v>
      </c>
      <c r="G25" s="11">
        <f t="shared" si="2"/>
        <v>109</v>
      </c>
      <c r="H25" s="58">
        <f t="shared" si="3"/>
        <v>1.0335672292812514E-2</v>
      </c>
      <c r="I25" s="80"/>
    </row>
    <row r="26" spans="2:10" s="70" customFormat="1" ht="17.25">
      <c r="B26" s="119" t="s">
        <v>41</v>
      </c>
      <c r="C26" s="119"/>
      <c r="D26" s="120"/>
      <c r="E26" s="78">
        <v>8168</v>
      </c>
      <c r="F26" s="78">
        <v>8304</v>
      </c>
      <c r="G26" s="11">
        <f t="shared" si="2"/>
        <v>136</v>
      </c>
      <c r="H26" s="58">
        <f t="shared" si="3"/>
        <v>1.6650342801175277E-2</v>
      </c>
      <c r="I26" s="80"/>
    </row>
    <row r="27" spans="2:10" s="70" customFormat="1" ht="17.25">
      <c r="B27" s="121" t="s">
        <v>42</v>
      </c>
      <c r="C27" s="121"/>
      <c r="D27" s="122"/>
      <c r="E27" s="78">
        <v>2378</v>
      </c>
      <c r="F27" s="78">
        <v>2351</v>
      </c>
      <c r="G27" s="11">
        <f t="shared" si="2"/>
        <v>-27</v>
      </c>
      <c r="H27" s="58">
        <f t="shared" si="3"/>
        <v>-1.1354079058031985E-2</v>
      </c>
      <c r="I27" s="80"/>
    </row>
    <row r="28" spans="2:10" s="70" customFormat="1" ht="18" customHeight="1" thickBot="1">
      <c r="B28" s="123" t="s">
        <v>2</v>
      </c>
      <c r="C28" s="123"/>
      <c r="D28" s="124"/>
      <c r="E28" s="78">
        <v>27858</v>
      </c>
      <c r="F28" s="78">
        <v>27795</v>
      </c>
      <c r="G28" s="11">
        <f t="shared" si="2"/>
        <v>-63</v>
      </c>
      <c r="H28" s="58">
        <f t="shared" si="3"/>
        <v>-2.2614688778807013E-3</v>
      </c>
      <c r="I28" s="80"/>
    </row>
    <row r="29" spans="2:10" s="64" customFormat="1" ht="18" thickBot="1">
      <c r="B29" s="59" t="s">
        <v>3</v>
      </c>
      <c r="C29" s="59"/>
      <c r="D29" s="60"/>
      <c r="E29" s="66">
        <v>1583415</v>
      </c>
      <c r="F29" s="66">
        <v>1659333</v>
      </c>
      <c r="G29" s="66">
        <f t="shared" si="2"/>
        <v>75918</v>
      </c>
      <c r="H29" s="63">
        <f t="shared" si="3"/>
        <v>4.7945737535642907E-2</v>
      </c>
      <c r="I29" s="80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9" ht="15.75" thickBot="1">
      <c r="B33" s="125" t="s">
        <v>16</v>
      </c>
      <c r="C33" s="125"/>
      <c r="D33" s="126"/>
      <c r="E33" s="67">
        <f>E11</f>
        <v>43342</v>
      </c>
      <c r="F33" s="67">
        <f>F11</f>
        <v>43373</v>
      </c>
      <c r="G33" s="16" t="s">
        <v>9</v>
      </c>
      <c r="H33" s="16" t="s">
        <v>10</v>
      </c>
    </row>
    <row r="34" spans="2:9" ht="17.25">
      <c r="B34" s="115" t="s">
        <v>0</v>
      </c>
      <c r="C34" s="115"/>
      <c r="D34" s="116"/>
      <c r="E34" s="72">
        <v>145449</v>
      </c>
      <c r="F34" s="72">
        <v>140487</v>
      </c>
      <c r="G34" s="11">
        <f t="shared" ref="G34:G40" si="4">F34-E34</f>
        <v>-4962</v>
      </c>
      <c r="H34" s="58">
        <f t="shared" ref="H34:H40" si="5">F34/E34-1</f>
        <v>-3.4115050636305488E-2</v>
      </c>
      <c r="I34" s="57"/>
    </row>
    <row r="35" spans="2:9" ht="17.25">
      <c r="B35" s="117" t="s">
        <v>1</v>
      </c>
      <c r="C35" s="117"/>
      <c r="D35" s="118"/>
      <c r="E35" s="72">
        <v>1010</v>
      </c>
      <c r="F35" s="72">
        <v>967</v>
      </c>
      <c r="G35" s="11">
        <f t="shared" si="4"/>
        <v>-43</v>
      </c>
      <c r="H35" s="58">
        <f t="shared" si="5"/>
        <v>-4.2574257425742612E-2</v>
      </c>
      <c r="I35" s="57"/>
    </row>
    <row r="36" spans="2:9" ht="17.25">
      <c r="B36" s="117" t="s">
        <v>40</v>
      </c>
      <c r="C36" s="117"/>
      <c r="D36" s="118"/>
      <c r="E36" s="72">
        <v>926</v>
      </c>
      <c r="F36" s="72">
        <v>882</v>
      </c>
      <c r="G36" s="11">
        <f t="shared" si="4"/>
        <v>-44</v>
      </c>
      <c r="H36" s="58">
        <f t="shared" si="5"/>
        <v>-4.7516198704103618E-2</v>
      </c>
      <c r="I36" s="57"/>
    </row>
    <row r="37" spans="2:9" ht="17.25">
      <c r="B37" s="119" t="s">
        <v>41</v>
      </c>
      <c r="C37" s="119"/>
      <c r="D37" s="120"/>
      <c r="E37" s="72">
        <v>703</v>
      </c>
      <c r="F37" s="72">
        <v>651</v>
      </c>
      <c r="G37" s="11">
        <f t="shared" si="4"/>
        <v>-52</v>
      </c>
      <c r="H37" s="58">
        <f t="shared" si="5"/>
        <v>-7.3968705547652891E-2</v>
      </c>
      <c r="I37" s="57"/>
    </row>
    <row r="38" spans="2:9" ht="17.25">
      <c r="B38" s="121" t="s">
        <v>42</v>
      </c>
      <c r="C38" s="121"/>
      <c r="D38" s="122"/>
      <c r="E38" s="72">
        <v>223</v>
      </c>
      <c r="F38" s="72">
        <v>231</v>
      </c>
      <c r="G38" s="11">
        <f t="shared" si="4"/>
        <v>8</v>
      </c>
      <c r="H38" s="58">
        <f t="shared" si="5"/>
        <v>3.5874439461883512E-2</v>
      </c>
      <c r="I38" s="57"/>
    </row>
    <row r="39" spans="2:9" ht="18" customHeight="1" thickBot="1">
      <c r="B39" s="123" t="s">
        <v>2</v>
      </c>
      <c r="C39" s="123"/>
      <c r="D39" s="124"/>
      <c r="E39" s="72">
        <v>12852</v>
      </c>
      <c r="F39" s="72">
        <v>3404</v>
      </c>
      <c r="G39" s="11">
        <f t="shared" si="4"/>
        <v>-9448</v>
      </c>
      <c r="H39" s="58">
        <f t="shared" si="5"/>
        <v>-0.73513849984438218</v>
      </c>
      <c r="I39" s="57"/>
    </row>
    <row r="40" spans="2:9" s="64" customFormat="1" ht="18" thickBot="1">
      <c r="B40" s="59" t="s">
        <v>3</v>
      </c>
      <c r="C40" s="59"/>
      <c r="D40" s="60"/>
      <c r="E40" s="66">
        <v>160237</v>
      </c>
      <c r="F40" s="66">
        <v>145740</v>
      </c>
      <c r="G40" s="66">
        <f t="shared" si="4"/>
        <v>-14497</v>
      </c>
      <c r="H40" s="63">
        <f t="shared" si="5"/>
        <v>-9.0472237997466287E-2</v>
      </c>
      <c r="I40" s="57"/>
    </row>
    <row r="41" spans="2:9" ht="15">
      <c r="B41" s="6"/>
      <c r="C41" s="6"/>
      <c r="D41" s="6"/>
      <c r="E41" s="41"/>
      <c r="F41" s="41"/>
      <c r="G41" s="42"/>
      <c r="H41" s="43"/>
    </row>
    <row r="42" spans="2:9" ht="15">
      <c r="B42" s="10"/>
      <c r="C42" s="2"/>
      <c r="D42" s="2"/>
      <c r="E42" s="2"/>
      <c r="F42" s="2"/>
      <c r="G42" s="2"/>
    </row>
    <row r="43" spans="2:9" ht="17.25">
      <c r="B43" s="19"/>
      <c r="C43" s="19"/>
      <c r="D43" s="19"/>
      <c r="E43" s="19"/>
      <c r="F43" s="19"/>
      <c r="G43" s="19"/>
      <c r="H43" s="19"/>
    </row>
    <row r="44" spans="2:9" ht="17.25">
      <c r="B44" s="20" t="s">
        <v>15</v>
      </c>
      <c r="C44" s="19"/>
      <c r="D44" s="19"/>
      <c r="E44" s="19"/>
      <c r="F44" s="19"/>
      <c r="G44" s="19"/>
      <c r="H44" s="19"/>
    </row>
    <row r="45" spans="2:9" ht="18" thickBot="1">
      <c r="B45" s="22"/>
      <c r="C45" s="22"/>
      <c r="D45" s="22"/>
      <c r="E45" s="22"/>
      <c r="F45" s="22"/>
      <c r="G45" s="22"/>
      <c r="H45" s="22"/>
    </row>
    <row r="47" spans="2:9">
      <c r="F47" s="5"/>
    </row>
    <row r="48" spans="2:9" ht="18" thickBot="1">
      <c r="B48" s="12" t="s">
        <v>32</v>
      </c>
      <c r="C48" s="23"/>
      <c r="D48" s="23"/>
      <c r="E48" s="23"/>
      <c r="F48" s="23"/>
      <c r="G48" s="23"/>
      <c r="H48" s="127" t="s">
        <v>12</v>
      </c>
      <c r="I48" s="127"/>
    </row>
    <row r="49" spans="2:9" ht="15.75" thickBot="1">
      <c r="B49" s="125" t="s">
        <v>16</v>
      </c>
      <c r="C49" s="125"/>
      <c r="D49" s="126"/>
      <c r="E49" s="67">
        <v>41639</v>
      </c>
      <c r="F49" s="67">
        <f>EDATE(E49,12)</f>
        <v>42004</v>
      </c>
      <c r="G49" s="67">
        <f>EDATE(F49,12)</f>
        <v>42369</v>
      </c>
      <c r="H49" s="67">
        <f>EDATE(G49,12)</f>
        <v>42735</v>
      </c>
      <c r="I49" s="67">
        <f>EDATE(H49,12)</f>
        <v>43100</v>
      </c>
    </row>
    <row r="50" spans="2:9" ht="17.25">
      <c r="B50" s="128" t="s">
        <v>0</v>
      </c>
      <c r="C50" s="128"/>
      <c r="D50" s="129"/>
      <c r="E50" s="74">
        <v>881844</v>
      </c>
      <c r="F50" s="74">
        <v>944559</v>
      </c>
      <c r="G50" s="74">
        <v>1006751</v>
      </c>
      <c r="H50" s="74">
        <v>1102966</v>
      </c>
      <c r="I50" s="74">
        <v>1310295.9999999998</v>
      </c>
    </row>
    <row r="51" spans="2:9" ht="17.25">
      <c r="B51" s="130" t="s">
        <v>1</v>
      </c>
      <c r="C51" s="130"/>
      <c r="D51" s="131"/>
      <c r="E51" s="75">
        <v>19539</v>
      </c>
      <c r="F51" s="75">
        <v>20178</v>
      </c>
      <c r="G51" s="75">
        <v>20753</v>
      </c>
      <c r="H51" s="75">
        <v>18622</v>
      </c>
      <c r="I51" s="75">
        <v>17766</v>
      </c>
    </row>
    <row r="52" spans="2:9" ht="17.25">
      <c r="B52" s="132" t="s">
        <v>40</v>
      </c>
      <c r="C52" s="132"/>
      <c r="D52" s="133"/>
      <c r="E52" s="77">
        <v>6957</v>
      </c>
      <c r="F52" s="77">
        <v>7486</v>
      </c>
      <c r="G52" s="77">
        <v>8729</v>
      </c>
      <c r="H52" s="77">
        <v>9215</v>
      </c>
      <c r="I52" s="77">
        <v>10211</v>
      </c>
    </row>
    <row r="53" spans="2:9" ht="18" thickBot="1">
      <c r="B53" s="134" t="s">
        <v>2</v>
      </c>
      <c r="C53" s="134"/>
      <c r="D53" s="135"/>
      <c r="E53" s="73">
        <v>5182</v>
      </c>
      <c r="F53" s="73">
        <v>5142</v>
      </c>
      <c r="G53" s="73">
        <v>3836</v>
      </c>
      <c r="H53" s="73">
        <v>10694</v>
      </c>
      <c r="I53" s="73">
        <v>22564.000000000004</v>
      </c>
    </row>
    <row r="54" spans="2:9" s="65" customFormat="1" ht="18" thickBot="1">
      <c r="B54" s="144" t="s">
        <v>3</v>
      </c>
      <c r="C54" s="144"/>
      <c r="D54" s="145"/>
      <c r="E54" s="76">
        <v>913522</v>
      </c>
      <c r="F54" s="76">
        <v>977365</v>
      </c>
      <c r="G54" s="76">
        <v>1040069</v>
      </c>
      <c r="H54" s="76">
        <v>1141497</v>
      </c>
      <c r="I54" s="76">
        <v>1360837</v>
      </c>
    </row>
    <row r="55" spans="2:9" ht="15">
      <c r="B55" s="6"/>
      <c r="C55" s="7"/>
      <c r="D55" s="8"/>
      <c r="E55" s="8"/>
      <c r="F55" s="8"/>
      <c r="G55" s="8"/>
      <c r="H55" s="8"/>
    </row>
    <row r="56" spans="2:9" ht="15">
      <c r="B56" s="6"/>
      <c r="C56" s="7"/>
      <c r="D56" s="8"/>
      <c r="E56" s="8"/>
      <c r="F56" s="8"/>
      <c r="G56" s="8"/>
      <c r="H56" s="8"/>
    </row>
    <row r="57" spans="2:9" ht="15">
      <c r="B57" s="6"/>
      <c r="C57" s="7"/>
      <c r="D57" s="8"/>
      <c r="E57" s="8"/>
      <c r="F57" s="8"/>
      <c r="G57" s="8"/>
      <c r="H57" s="8"/>
    </row>
    <row r="58" spans="2:9" ht="15">
      <c r="B58" s="6"/>
      <c r="C58" s="7"/>
      <c r="D58" s="8"/>
      <c r="E58" s="8"/>
      <c r="F58" s="8"/>
      <c r="G58" s="8"/>
      <c r="H58" s="8"/>
    </row>
    <row r="59" spans="2:9" ht="15">
      <c r="B59" s="6"/>
      <c r="C59" s="7"/>
      <c r="D59" s="8"/>
      <c r="E59" s="8"/>
      <c r="F59" s="8"/>
      <c r="G59" s="8"/>
      <c r="H59" s="8"/>
    </row>
    <row r="60" spans="2:9" ht="15">
      <c r="B60" s="6"/>
      <c r="C60" s="7"/>
      <c r="D60" s="8"/>
      <c r="E60" s="8"/>
      <c r="F60" s="8"/>
      <c r="G60" s="8"/>
      <c r="H60" s="8"/>
    </row>
    <row r="61" spans="2:9" ht="15">
      <c r="B61" s="6"/>
      <c r="C61" s="7"/>
      <c r="D61" s="8"/>
      <c r="E61" s="8"/>
      <c r="F61" s="8"/>
      <c r="G61" s="8"/>
      <c r="H61" s="8"/>
    </row>
    <row r="62" spans="2:9" ht="15">
      <c r="B62" s="6"/>
      <c r="C62" s="7"/>
      <c r="D62" s="8"/>
      <c r="E62" s="8"/>
      <c r="F62" s="8"/>
      <c r="G62" s="8"/>
      <c r="H62" s="8"/>
    </row>
    <row r="63" spans="2:9" ht="15">
      <c r="B63" s="6"/>
      <c r="C63" s="7"/>
      <c r="D63" s="8"/>
      <c r="E63" s="8"/>
      <c r="F63" s="8"/>
      <c r="G63" s="8"/>
      <c r="H63" s="8"/>
    </row>
    <row r="64" spans="2:9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33</v>
      </c>
      <c r="C82" s="23"/>
      <c r="D82" s="23"/>
      <c r="E82" s="23"/>
      <c r="F82" s="23"/>
      <c r="G82" s="23"/>
      <c r="H82" s="103" t="s">
        <v>11</v>
      </c>
      <c r="I82"/>
      <c r="J82"/>
      <c r="K82"/>
    </row>
    <row r="83" spans="2:11" ht="15.75" thickBot="1">
      <c r="B83" s="31" t="s">
        <v>16</v>
      </c>
      <c r="C83" s="67">
        <f>EDATE(D83,-1)</f>
        <v>43220</v>
      </c>
      <c r="D83" s="67">
        <f>EDATE(E83,-1)</f>
        <v>43250</v>
      </c>
      <c r="E83" s="67">
        <f>EDATE(F83,-1)</f>
        <v>43281</v>
      </c>
      <c r="F83" s="67">
        <f>EDATE(G83,-1)</f>
        <v>43311</v>
      </c>
      <c r="G83" s="67">
        <f>EDATE(H83,-1)</f>
        <v>43342</v>
      </c>
      <c r="H83" s="67">
        <f>EDATE(E11,1)</f>
        <v>43373</v>
      </c>
      <c r="I83"/>
      <c r="J83"/>
    </row>
    <row r="84" spans="2:11" ht="16.5" customHeight="1">
      <c r="B84" s="24" t="s">
        <v>0</v>
      </c>
      <c r="C84" s="74">
        <v>1393203</v>
      </c>
      <c r="D84" s="74">
        <v>1422382</v>
      </c>
      <c r="E84" s="74">
        <v>1447798</v>
      </c>
      <c r="F84" s="74">
        <v>1466134</v>
      </c>
      <c r="G84" s="74">
        <v>1528413</v>
      </c>
      <c r="H84" s="74">
        <v>1604456</v>
      </c>
    </row>
    <row r="85" spans="2:11" ht="16.5" customHeight="1">
      <c r="B85" s="25" t="s">
        <v>1</v>
      </c>
      <c r="C85" s="75">
        <v>17275</v>
      </c>
      <c r="D85" s="75">
        <v>17314</v>
      </c>
      <c r="E85" s="75">
        <v>16474</v>
      </c>
      <c r="F85" s="75">
        <v>16523</v>
      </c>
      <c r="G85" s="75">
        <v>16598</v>
      </c>
      <c r="H85" s="75">
        <v>16427</v>
      </c>
    </row>
    <row r="86" spans="2:11" ht="16.5" customHeight="1">
      <c r="B86" s="26" t="s">
        <v>40</v>
      </c>
      <c r="C86" s="77">
        <v>10629</v>
      </c>
      <c r="D86" s="77">
        <v>10751</v>
      </c>
      <c r="E86" s="77">
        <v>10455</v>
      </c>
      <c r="F86" s="77">
        <v>10354</v>
      </c>
      <c r="G86" s="77">
        <v>10546</v>
      </c>
      <c r="H86" s="77">
        <v>10655</v>
      </c>
    </row>
    <row r="87" spans="2:11" ht="16.5" customHeight="1" thickBot="1">
      <c r="B87" s="27" t="s">
        <v>2</v>
      </c>
      <c r="C87" s="73">
        <v>26577</v>
      </c>
      <c r="D87" s="73">
        <v>26892</v>
      </c>
      <c r="E87" s="73">
        <v>27438</v>
      </c>
      <c r="F87" s="73">
        <v>27758</v>
      </c>
      <c r="G87" s="73">
        <v>27858</v>
      </c>
      <c r="H87" s="73">
        <v>27795</v>
      </c>
    </row>
    <row r="88" spans="2:11" s="65" customFormat="1" ht="18" thickBot="1">
      <c r="B88" s="104" t="s">
        <v>3</v>
      </c>
      <c r="C88" s="76">
        <v>1447684</v>
      </c>
      <c r="D88" s="76">
        <v>1477339</v>
      </c>
      <c r="E88" s="76">
        <v>1502164</v>
      </c>
      <c r="F88" s="76">
        <v>1520769</v>
      </c>
      <c r="G88" s="76">
        <v>1583415</v>
      </c>
      <c r="H88" s="76">
        <v>1659333</v>
      </c>
      <c r="I88" s="57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3">
        <f>B3</f>
        <v>43373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1"/>
      <c r="C127" s="68"/>
      <c r="D127" s="35"/>
      <c r="E127" s="35"/>
      <c r="F127" s="35"/>
      <c r="G127" s="35"/>
      <c r="H127" s="36" t="s">
        <v>12</v>
      </c>
    </row>
    <row r="128" spans="2:8" ht="30.75" customHeight="1" thickBot="1">
      <c r="B128" s="126" t="s">
        <v>22</v>
      </c>
      <c r="C128" s="146"/>
      <c r="D128" s="146"/>
      <c r="E128" s="146"/>
      <c r="F128" s="146"/>
      <c r="G128" s="147" t="s">
        <v>4</v>
      </c>
      <c r="H128" s="148"/>
    </row>
    <row r="129" spans="2:10" ht="18" customHeight="1" thickBot="1">
      <c r="B129" s="149" t="s">
        <v>20</v>
      </c>
      <c r="C129" s="150"/>
      <c r="D129" s="150"/>
      <c r="E129" s="150"/>
      <c r="F129" s="150"/>
      <c r="G129" s="151">
        <v>296</v>
      </c>
      <c r="H129" s="152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5">
        <f>C6</f>
        <v>43373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1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2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53" t="s">
        <v>17</v>
      </c>
      <c r="C138" s="153"/>
      <c r="D138" s="153"/>
      <c r="E138" s="153"/>
      <c r="F138" s="154"/>
      <c r="G138" s="155" t="s">
        <v>5</v>
      </c>
      <c r="H138" s="156"/>
      <c r="I138"/>
    </row>
    <row r="139" spans="2:10" ht="17.25" customHeight="1">
      <c r="B139" s="136" t="s">
        <v>27</v>
      </c>
      <c r="C139" s="136" t="s">
        <v>27</v>
      </c>
      <c r="D139" s="136" t="s">
        <v>27</v>
      </c>
      <c r="E139" s="136" t="s">
        <v>27</v>
      </c>
      <c r="F139" s="137" t="s">
        <v>27</v>
      </c>
      <c r="G139" s="138">
        <v>402374</v>
      </c>
      <c r="H139" s="139">
        <v>402374</v>
      </c>
      <c r="I139" s="46"/>
      <c r="J139" s="49"/>
    </row>
    <row r="140" spans="2:10" ht="13.5" customHeight="1">
      <c r="B140" s="140" t="s">
        <v>28</v>
      </c>
      <c r="C140" s="140" t="s">
        <v>28</v>
      </c>
      <c r="D140" s="140" t="s">
        <v>28</v>
      </c>
      <c r="E140" s="140" t="s">
        <v>28</v>
      </c>
      <c r="F140" s="141" t="s">
        <v>28</v>
      </c>
      <c r="G140" s="142">
        <v>316698</v>
      </c>
      <c r="H140" s="143">
        <v>316698</v>
      </c>
      <c r="I140" s="46"/>
      <c r="J140" s="49"/>
    </row>
    <row r="141" spans="2:10" ht="17.25" customHeight="1">
      <c r="B141" s="140" t="s">
        <v>49</v>
      </c>
      <c r="C141" s="140" t="s">
        <v>49</v>
      </c>
      <c r="D141" s="140" t="s">
        <v>49</v>
      </c>
      <c r="E141" s="140" t="s">
        <v>49</v>
      </c>
      <c r="F141" s="141" t="s">
        <v>49</v>
      </c>
      <c r="G141" s="142">
        <v>298898</v>
      </c>
      <c r="H141" s="143">
        <v>298898</v>
      </c>
      <c r="I141" s="46"/>
      <c r="J141" s="49"/>
    </row>
    <row r="142" spans="2:10" ht="17.25" customHeight="1">
      <c r="B142" s="140" t="s">
        <v>35</v>
      </c>
      <c r="C142" s="140" t="s">
        <v>35</v>
      </c>
      <c r="D142" s="140" t="s">
        <v>35</v>
      </c>
      <c r="E142" s="140" t="s">
        <v>35</v>
      </c>
      <c r="F142" s="141" t="s">
        <v>35</v>
      </c>
      <c r="G142" s="142">
        <v>201213</v>
      </c>
      <c r="H142" s="143">
        <v>201213</v>
      </c>
      <c r="I142" s="46"/>
      <c r="J142" s="49"/>
    </row>
    <row r="143" spans="2:10" ht="17.25" customHeight="1">
      <c r="B143" s="140" t="s">
        <v>50</v>
      </c>
      <c r="C143" s="140" t="s">
        <v>50</v>
      </c>
      <c r="D143" s="140" t="s">
        <v>50</v>
      </c>
      <c r="E143" s="140" t="s">
        <v>50</v>
      </c>
      <c r="F143" s="141" t="s">
        <v>50</v>
      </c>
      <c r="G143" s="142">
        <v>141468</v>
      </c>
      <c r="H143" s="143">
        <v>141468</v>
      </c>
      <c r="I143" s="46"/>
      <c r="J143" s="49"/>
    </row>
    <row r="144" spans="2:10" ht="13.5" customHeight="1">
      <c r="B144" s="140" t="s">
        <v>57</v>
      </c>
      <c r="C144" s="140" t="s">
        <v>57</v>
      </c>
      <c r="D144" s="140" t="s">
        <v>57</v>
      </c>
      <c r="E144" s="140" t="s">
        <v>57</v>
      </c>
      <c r="F144" s="141" t="s">
        <v>57</v>
      </c>
      <c r="G144" s="142">
        <v>124523</v>
      </c>
      <c r="H144" s="143">
        <v>124523</v>
      </c>
      <c r="I144" s="100"/>
      <c r="J144" s="49"/>
    </row>
    <row r="145" spans="2:13" ht="17.25" customHeight="1">
      <c r="B145" s="140" t="s">
        <v>36</v>
      </c>
      <c r="C145" s="140" t="s">
        <v>36</v>
      </c>
      <c r="D145" s="140" t="s">
        <v>36</v>
      </c>
      <c r="E145" s="140" t="s">
        <v>36</v>
      </c>
      <c r="F145" s="141" t="s">
        <v>36</v>
      </c>
      <c r="G145" s="142">
        <v>83603</v>
      </c>
      <c r="H145" s="143">
        <v>83603</v>
      </c>
      <c r="I145" s="46"/>
      <c r="J145" s="49"/>
    </row>
    <row r="146" spans="2:13" ht="17.25" customHeight="1">
      <c r="B146" s="140" t="s">
        <v>29</v>
      </c>
      <c r="C146" s="140" t="s">
        <v>29</v>
      </c>
      <c r="D146" s="140" t="s">
        <v>29</v>
      </c>
      <c r="E146" s="140" t="s">
        <v>29</v>
      </c>
      <c r="F146" s="141" t="s">
        <v>29</v>
      </c>
      <c r="G146" s="142">
        <v>49459</v>
      </c>
      <c r="H146" s="143">
        <v>49459</v>
      </c>
      <c r="I146" s="46"/>
      <c r="J146" s="49"/>
    </row>
    <row r="147" spans="2:13" ht="17.25" customHeight="1">
      <c r="B147" s="140" t="s">
        <v>56</v>
      </c>
      <c r="C147" s="140" t="s">
        <v>56</v>
      </c>
      <c r="D147" s="140" t="s">
        <v>56</v>
      </c>
      <c r="E147" s="140" t="s">
        <v>56</v>
      </c>
      <c r="F147" s="141" t="s">
        <v>56</v>
      </c>
      <c r="G147" s="142">
        <v>34541</v>
      </c>
      <c r="H147" s="143">
        <v>34541</v>
      </c>
      <c r="I147" s="46"/>
      <c r="J147" s="49"/>
      <c r="L147"/>
    </row>
    <row r="148" spans="2:13" ht="18" customHeight="1" thickBot="1">
      <c r="B148" s="157" t="s">
        <v>60</v>
      </c>
      <c r="C148" s="157" t="s">
        <v>60</v>
      </c>
      <c r="D148" s="157" t="s">
        <v>60</v>
      </c>
      <c r="E148" s="157" t="s">
        <v>60</v>
      </c>
      <c r="F148" s="149" t="s">
        <v>60</v>
      </c>
      <c r="G148" s="158">
        <v>31495</v>
      </c>
      <c r="H148" s="159">
        <v>31495</v>
      </c>
      <c r="I148" s="46"/>
      <c r="J148" s="49"/>
      <c r="L148"/>
    </row>
    <row r="149" spans="2:13" ht="17.25">
      <c r="G149" s="40"/>
      <c r="H149" s="40"/>
      <c r="I149" s="51"/>
      <c r="J149" s="51"/>
    </row>
    <row r="150" spans="2:13" ht="17.25">
      <c r="B150" s="39"/>
      <c r="C150" s="39"/>
      <c r="D150" s="39"/>
      <c r="E150" s="39"/>
      <c r="F150" s="39"/>
      <c r="G150" s="40"/>
      <c r="H150" s="40"/>
      <c r="I150" s="51"/>
      <c r="J150" s="51"/>
    </row>
    <row r="151" spans="2:13" ht="17.25">
      <c r="B151" s="81" t="s">
        <v>6</v>
      </c>
      <c r="C151" s="37"/>
      <c r="D151" s="37"/>
      <c r="E151" s="37"/>
      <c r="F151" s="37"/>
      <c r="G151" s="37"/>
      <c r="H151" s="38" t="s">
        <v>11</v>
      </c>
      <c r="I151" s="51"/>
      <c r="J151" s="51"/>
    </row>
    <row r="152" spans="2:13" ht="18" thickBot="1">
      <c r="B152" s="82" t="s">
        <v>25</v>
      </c>
      <c r="C152" s="37"/>
      <c r="D152" s="37"/>
      <c r="E152" s="37"/>
      <c r="F152" s="37"/>
      <c r="G152" s="37"/>
      <c r="H152" s="38"/>
      <c r="I152" s="51"/>
      <c r="J152" s="51"/>
    </row>
    <row r="153" spans="2:13" ht="15.75" thickBot="1">
      <c r="B153" s="125" t="s">
        <v>17</v>
      </c>
      <c r="C153" s="125"/>
      <c r="D153" s="125"/>
      <c r="E153" s="125"/>
      <c r="F153" s="126"/>
      <c r="G153" s="156" t="s">
        <v>5</v>
      </c>
      <c r="H153" s="156"/>
      <c r="I153" s="51"/>
      <c r="J153" s="51"/>
      <c r="K153"/>
      <c r="L153"/>
      <c r="M153"/>
    </row>
    <row r="154" spans="2:13" ht="17.25" customHeight="1">
      <c r="B154" s="136" t="s">
        <v>27</v>
      </c>
      <c r="C154" s="136" t="s">
        <v>27</v>
      </c>
      <c r="D154" s="136" t="s">
        <v>27</v>
      </c>
      <c r="E154" s="136" t="s">
        <v>27</v>
      </c>
      <c r="F154" s="137" t="s">
        <v>27</v>
      </c>
      <c r="G154" s="138">
        <v>27938</v>
      </c>
      <c r="H154" s="139">
        <v>27938</v>
      </c>
      <c r="I154" s="52"/>
      <c r="J154" s="49"/>
      <c r="K154" s="48"/>
      <c r="L154"/>
      <c r="M154"/>
    </row>
    <row r="155" spans="2:13" ht="17.25" customHeight="1">
      <c r="B155" s="140" t="s">
        <v>35</v>
      </c>
      <c r="C155" s="140" t="s">
        <v>35</v>
      </c>
      <c r="D155" s="140" t="s">
        <v>35</v>
      </c>
      <c r="E155" s="140" t="s">
        <v>35</v>
      </c>
      <c r="F155" s="141" t="s">
        <v>35</v>
      </c>
      <c r="G155" s="142">
        <v>20765</v>
      </c>
      <c r="H155" s="143">
        <v>20765</v>
      </c>
      <c r="I155" s="52"/>
      <c r="J155" s="49"/>
      <c r="K155" s="48"/>
      <c r="L155"/>
      <c r="M155"/>
    </row>
    <row r="156" spans="2:13" ht="17.25" customHeight="1">
      <c r="B156" s="140" t="s">
        <v>28</v>
      </c>
      <c r="C156" s="140" t="s">
        <v>28</v>
      </c>
      <c r="D156" s="140" t="s">
        <v>28</v>
      </c>
      <c r="E156" s="140" t="s">
        <v>28</v>
      </c>
      <c r="F156" s="141" t="s">
        <v>28</v>
      </c>
      <c r="G156" s="142">
        <v>20485</v>
      </c>
      <c r="H156" s="143">
        <v>20485</v>
      </c>
      <c r="I156" s="52"/>
      <c r="J156" s="49"/>
      <c r="K156" s="48"/>
      <c r="L156"/>
      <c r="M156"/>
    </row>
    <row r="157" spans="2:13" ht="17.25" customHeight="1">
      <c r="B157" s="140" t="s">
        <v>57</v>
      </c>
      <c r="C157" s="140" t="s">
        <v>57</v>
      </c>
      <c r="D157" s="140" t="s">
        <v>57</v>
      </c>
      <c r="E157" s="140" t="s">
        <v>57</v>
      </c>
      <c r="F157" s="141" t="s">
        <v>57</v>
      </c>
      <c r="G157" s="142">
        <v>18287</v>
      </c>
      <c r="H157" s="143">
        <v>18287</v>
      </c>
      <c r="I157" s="52"/>
      <c r="J157" s="49"/>
      <c r="K157" s="48"/>
      <c r="L157"/>
      <c r="M157"/>
    </row>
    <row r="158" spans="2:13" ht="17.25" customHeight="1">
      <c r="B158" s="140" t="s">
        <v>50</v>
      </c>
      <c r="C158" s="140" t="s">
        <v>50</v>
      </c>
      <c r="D158" s="140" t="s">
        <v>50</v>
      </c>
      <c r="E158" s="140" t="s">
        <v>50</v>
      </c>
      <c r="F158" s="141" t="s">
        <v>50</v>
      </c>
      <c r="G158" s="142">
        <v>17533</v>
      </c>
      <c r="H158" s="143">
        <v>17533</v>
      </c>
      <c r="I158" s="52"/>
      <c r="J158" s="49"/>
      <c r="K158" s="48"/>
      <c r="L158"/>
      <c r="M158"/>
    </row>
    <row r="159" spans="2:13" ht="17.25" customHeight="1">
      <c r="B159" s="140" t="s">
        <v>49</v>
      </c>
      <c r="C159" s="140" t="s">
        <v>49</v>
      </c>
      <c r="D159" s="140" t="s">
        <v>49</v>
      </c>
      <c r="E159" s="140" t="s">
        <v>49</v>
      </c>
      <c r="F159" s="141" t="s">
        <v>49</v>
      </c>
      <c r="G159" s="142">
        <v>14157</v>
      </c>
      <c r="H159" s="143">
        <v>14157</v>
      </c>
      <c r="I159" s="53"/>
      <c r="J159" s="49"/>
      <c r="K159" s="48"/>
      <c r="L159"/>
      <c r="M159"/>
    </row>
    <row r="160" spans="2:13" ht="17.25" customHeight="1">
      <c r="B160" s="140" t="s">
        <v>36</v>
      </c>
      <c r="C160" s="140" t="s">
        <v>36</v>
      </c>
      <c r="D160" s="140" t="s">
        <v>36</v>
      </c>
      <c r="E160" s="140" t="s">
        <v>36</v>
      </c>
      <c r="F160" s="141" t="s">
        <v>36</v>
      </c>
      <c r="G160" s="142">
        <v>7182</v>
      </c>
      <c r="H160" s="143">
        <v>7182</v>
      </c>
      <c r="I160" s="52"/>
      <c r="J160" s="49"/>
      <c r="K160" s="48"/>
      <c r="L160"/>
      <c r="M160"/>
    </row>
    <row r="161" spans="2:13" ht="17.25" customHeight="1">
      <c r="B161" s="140" t="s">
        <v>37</v>
      </c>
      <c r="C161" s="140" t="s">
        <v>37</v>
      </c>
      <c r="D161" s="140" t="s">
        <v>37</v>
      </c>
      <c r="E161" s="140" t="s">
        <v>37</v>
      </c>
      <c r="F161" s="141" t="s">
        <v>37</v>
      </c>
      <c r="G161" s="142">
        <v>3257</v>
      </c>
      <c r="H161" s="143">
        <v>3257</v>
      </c>
      <c r="I161" s="52"/>
      <c r="J161" s="49"/>
      <c r="K161" s="48"/>
      <c r="L161"/>
      <c r="M161"/>
    </row>
    <row r="162" spans="2:13" ht="17.25" customHeight="1">
      <c r="B162" s="140" t="s">
        <v>38</v>
      </c>
      <c r="C162" s="140" t="s">
        <v>38</v>
      </c>
      <c r="D162" s="140" t="s">
        <v>38</v>
      </c>
      <c r="E162" s="140" t="s">
        <v>38</v>
      </c>
      <c r="F162" s="141" t="s">
        <v>38</v>
      </c>
      <c r="G162" s="142">
        <v>3171</v>
      </c>
      <c r="H162" s="143">
        <v>3171</v>
      </c>
      <c r="I162" s="52"/>
      <c r="J162" s="49"/>
      <c r="K162" s="48"/>
      <c r="L162"/>
      <c r="M162"/>
    </row>
    <row r="163" spans="2:13" ht="18" customHeight="1" thickBot="1">
      <c r="B163" s="157" t="s">
        <v>45</v>
      </c>
      <c r="C163" s="157" t="s">
        <v>45</v>
      </c>
      <c r="D163" s="157" t="s">
        <v>45</v>
      </c>
      <c r="E163" s="157" t="s">
        <v>45</v>
      </c>
      <c r="F163" s="149" t="s">
        <v>45</v>
      </c>
      <c r="G163" s="158">
        <v>2779</v>
      </c>
      <c r="H163" s="159">
        <v>2779</v>
      </c>
      <c r="I163" s="52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4"/>
      <c r="H164" s="84"/>
      <c r="I164" s="51"/>
      <c r="J164" s="51"/>
      <c r="L164"/>
      <c r="M164"/>
    </row>
    <row r="165" spans="2:13" ht="17.25">
      <c r="G165" s="40"/>
      <c r="H165" s="40"/>
      <c r="I165" s="2"/>
      <c r="J165" s="2"/>
    </row>
    <row r="166" spans="2:13" ht="17.25">
      <c r="B166" s="81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1"/>
      <c r="K166"/>
    </row>
    <row r="167" spans="2:13" ht="18" thickBot="1">
      <c r="B167" s="82" t="s">
        <v>26</v>
      </c>
      <c r="C167" s="37"/>
      <c r="D167" s="37"/>
      <c r="E167" s="37"/>
      <c r="F167" s="37"/>
      <c r="G167" s="37"/>
      <c r="H167" s="38"/>
      <c r="I167" s="2"/>
      <c r="J167" s="51"/>
      <c r="K167"/>
    </row>
    <row r="168" spans="2:13" ht="15" customHeight="1" thickBot="1">
      <c r="B168" s="153" t="s">
        <v>17</v>
      </c>
      <c r="C168" s="153"/>
      <c r="D168" s="153"/>
      <c r="E168" s="153"/>
      <c r="F168" s="154"/>
      <c r="G168" s="155" t="s">
        <v>8</v>
      </c>
      <c r="H168" s="156"/>
      <c r="I168" s="2"/>
      <c r="J168" s="2"/>
    </row>
    <row r="169" spans="2:13" ht="17.25" customHeight="1">
      <c r="B169" s="136" t="s">
        <v>55</v>
      </c>
      <c r="C169" s="136" t="s">
        <v>55</v>
      </c>
      <c r="D169" s="136" t="s">
        <v>55</v>
      </c>
      <c r="E169" s="136" t="s">
        <v>55</v>
      </c>
      <c r="F169" s="137" t="s">
        <v>55</v>
      </c>
      <c r="G169" s="138">
        <v>4258305973570.2998</v>
      </c>
      <c r="H169" s="139">
        <v>4258305973570.2998</v>
      </c>
      <c r="I169" s="54"/>
      <c r="J169" s="55"/>
    </row>
    <row r="170" spans="2:13" ht="17.25" customHeight="1">
      <c r="B170" s="140" t="s">
        <v>50</v>
      </c>
      <c r="C170" s="140" t="s">
        <v>50</v>
      </c>
      <c r="D170" s="140" t="s">
        <v>50</v>
      </c>
      <c r="E170" s="140" t="s">
        <v>50</v>
      </c>
      <c r="F170" s="141" t="s">
        <v>50</v>
      </c>
      <c r="G170" s="142">
        <v>1924274413425.0601</v>
      </c>
      <c r="H170" s="143">
        <v>1924274413425.0601</v>
      </c>
      <c r="I170" s="54"/>
      <c r="J170" s="55"/>
    </row>
    <row r="171" spans="2:13" ht="17.25" customHeight="1">
      <c r="B171" s="140" t="s">
        <v>28</v>
      </c>
      <c r="C171" s="140" t="s">
        <v>28</v>
      </c>
      <c r="D171" s="140" t="s">
        <v>28</v>
      </c>
      <c r="E171" s="140" t="s">
        <v>28</v>
      </c>
      <c r="F171" s="141" t="s">
        <v>28</v>
      </c>
      <c r="G171" s="142">
        <v>1714919814682.8601</v>
      </c>
      <c r="H171" s="143">
        <v>1714919814682.8601</v>
      </c>
      <c r="I171" s="54"/>
      <c r="J171" s="55"/>
    </row>
    <row r="172" spans="2:13" ht="17.25" customHeight="1">
      <c r="B172" s="140" t="s">
        <v>46</v>
      </c>
      <c r="C172" s="140" t="s">
        <v>46</v>
      </c>
      <c r="D172" s="140" t="s">
        <v>46</v>
      </c>
      <c r="E172" s="140" t="s">
        <v>46</v>
      </c>
      <c r="F172" s="141" t="s">
        <v>46</v>
      </c>
      <c r="G172" s="142">
        <v>1082213931561.21</v>
      </c>
      <c r="H172" s="143">
        <v>1082213931561.21</v>
      </c>
      <c r="I172" s="54"/>
      <c r="J172" s="55"/>
    </row>
    <row r="173" spans="2:13" ht="17.25" customHeight="1">
      <c r="B173" s="140" t="s">
        <v>58</v>
      </c>
      <c r="C173" s="140" t="s">
        <v>58</v>
      </c>
      <c r="D173" s="140" t="s">
        <v>58</v>
      </c>
      <c r="E173" s="140" t="s">
        <v>58</v>
      </c>
      <c r="F173" s="141" t="s">
        <v>58</v>
      </c>
      <c r="G173" s="142">
        <v>978024034939.12</v>
      </c>
      <c r="H173" s="143">
        <v>978024034939.12</v>
      </c>
      <c r="I173" s="56"/>
      <c r="J173" s="49"/>
    </row>
    <row r="174" spans="2:13" ht="17.25" customHeight="1">
      <c r="B174" s="140" t="s">
        <v>51</v>
      </c>
      <c r="C174" s="140" t="s">
        <v>51</v>
      </c>
      <c r="D174" s="140" t="s">
        <v>51</v>
      </c>
      <c r="E174" s="140" t="s">
        <v>51</v>
      </c>
      <c r="F174" s="141" t="s">
        <v>51</v>
      </c>
      <c r="G174" s="142">
        <v>579523460079.79004</v>
      </c>
      <c r="H174" s="143">
        <v>579523460079.79004</v>
      </c>
      <c r="I174" s="54"/>
      <c r="J174" s="55"/>
    </row>
    <row r="175" spans="2:13" ht="17.25" customHeight="1">
      <c r="B175" s="140" t="s">
        <v>61</v>
      </c>
      <c r="C175" s="140" t="s">
        <v>61</v>
      </c>
      <c r="D175" s="140" t="s">
        <v>61</v>
      </c>
      <c r="E175" s="140" t="s">
        <v>61</v>
      </c>
      <c r="F175" s="141" t="s">
        <v>61</v>
      </c>
      <c r="G175" s="142">
        <v>522614706863.28998</v>
      </c>
      <c r="H175" s="143">
        <v>522614706863.28998</v>
      </c>
      <c r="I175" s="54"/>
      <c r="J175" s="55"/>
    </row>
    <row r="176" spans="2:13" ht="17.25" customHeight="1">
      <c r="B176" s="140" t="s">
        <v>35</v>
      </c>
      <c r="C176" s="140" t="s">
        <v>35</v>
      </c>
      <c r="D176" s="140" t="s">
        <v>35</v>
      </c>
      <c r="E176" s="140" t="s">
        <v>35</v>
      </c>
      <c r="F176" s="141" t="s">
        <v>35</v>
      </c>
      <c r="G176" s="142">
        <v>476345049287.46002</v>
      </c>
      <c r="H176" s="143">
        <v>476345049287.46002</v>
      </c>
      <c r="I176" s="54"/>
      <c r="J176" s="55"/>
    </row>
    <row r="177" spans="2:10" ht="17.25" customHeight="1">
      <c r="B177" s="140" t="s">
        <v>56</v>
      </c>
      <c r="C177" s="140" t="s">
        <v>56</v>
      </c>
      <c r="D177" s="140" t="s">
        <v>56</v>
      </c>
      <c r="E177" s="140" t="s">
        <v>56</v>
      </c>
      <c r="F177" s="141" t="s">
        <v>56</v>
      </c>
      <c r="G177" s="142">
        <v>448135274302.01001</v>
      </c>
      <c r="H177" s="143">
        <v>448135274302.01001</v>
      </c>
      <c r="I177" s="54"/>
      <c r="J177" s="55"/>
    </row>
    <row r="178" spans="2:10" ht="18" customHeight="1" thickBot="1">
      <c r="B178" s="157" t="s">
        <v>63</v>
      </c>
      <c r="C178" s="157" t="s">
        <v>63</v>
      </c>
      <c r="D178" s="157" t="s">
        <v>63</v>
      </c>
      <c r="E178" s="157" t="s">
        <v>63</v>
      </c>
      <c r="F178" s="149" t="s">
        <v>63</v>
      </c>
      <c r="G178" s="158">
        <v>441473310676.87</v>
      </c>
      <c r="H178" s="159">
        <v>441473310676.87</v>
      </c>
      <c r="I178" s="54"/>
      <c r="J178" s="55"/>
    </row>
    <row r="179" spans="2:10" ht="17.25">
      <c r="G179" s="40"/>
      <c r="H179" s="40"/>
      <c r="J179" s="47"/>
    </row>
    <row r="180" spans="2:10">
      <c r="B180" s="57"/>
      <c r="J180" s="47"/>
    </row>
  </sheetData>
  <dataConsolidate link="1"/>
  <mergeCells count="101">
    <mergeCell ref="B2:H2"/>
    <mergeCell ref="B3:H3"/>
    <mergeCell ref="I3:N3"/>
    <mergeCell ref="B11:D11"/>
    <mergeCell ref="B12:D12"/>
    <mergeCell ref="B13:D13"/>
    <mergeCell ref="B24:D24"/>
    <mergeCell ref="B25:D25"/>
    <mergeCell ref="B26:D26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H48:I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</mergeCells>
  <pageMargins left="0.70866141732283472" right="0.70866141732283472" top="0.15748031496062992" bottom="0.15748031496062992" header="0.31496062992125984" footer="0.11811023622047245"/>
  <pageSetup paperSize="9" scale="47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  <legacyDrawing r:id="rId3"/>
  <oleObjects>
    <mc:AlternateContent xmlns:mc="http://schemas.openxmlformats.org/markup-compatibility/2006">
      <mc:Choice Requires="x14">
        <oleObject link="[1]!'!Январь2012!R1C2:R10C9'" oleUpdate="OLEUPDATE_ALWAYS" shapeId="180225">
          <objectPr defaultSize="0" autoPict="0" dde="1">
            <anchor moveWithCells="1">
              <from>
                <xdr:col>0</xdr:col>
                <xdr:colOff>123825</xdr:colOff>
                <xdr:row>72</xdr:row>
                <xdr:rowOff>123825</xdr:rowOff>
              </from>
              <to>
                <xdr:col>1</xdr:col>
                <xdr:colOff>257175</xdr:colOff>
                <xdr:row>74</xdr:row>
                <xdr:rowOff>0</xdr:rowOff>
              </to>
            </anchor>
          </objectPr>
        </oleObject>
      </mc:Choice>
      <mc:Fallback>
        <oleObject link="[1]!'!Январь2012!R1C2:R10C9'" oleUpdate="OLEUPDATE_ALWAYS" shapeId="18022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MICEX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Zakharova_ia</dc:creator>
  <cp:lastModifiedBy>Кузьменков Дмитрий Андреевич</cp:lastModifiedBy>
  <cp:lastPrinted>2017-10-03T07:02:17Z</cp:lastPrinted>
  <dcterms:created xsi:type="dcterms:W3CDTF">2007-06-25T14:16:27Z</dcterms:created>
  <dcterms:modified xsi:type="dcterms:W3CDTF">2019-01-10T12:36:25Z</dcterms:modified>
</cp:coreProperties>
</file>