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ЭтаКнига"/>
  <mc:AlternateContent xmlns:mc="http://schemas.openxmlformats.org/markup-compatibility/2006">
    <mc:Choice Requires="x15">
      <x15ac:absPath xmlns:x15ac="http://schemas.microsoft.com/office/spreadsheetml/2010/11/ac" url="Z:\Списки ведущих операторов\2022\5\"/>
    </mc:Choice>
  </mc:AlternateContent>
  <xr:revisionPtr revIDLastSave="0" documentId="13_ncr:1_{CF229D5A-7598-4BCB-8326-456AA40BB4FF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January" sheetId="2" r:id="rId1"/>
    <sheet name="February" sheetId="3" r:id="rId2"/>
    <sheet name="March" sheetId="4" r:id="rId3"/>
    <sheet name="April" sheetId="5" r:id="rId4"/>
    <sheet name="May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5" l="1"/>
  <c r="F31" i="5"/>
  <c r="E31" i="5"/>
  <c r="G23" i="5"/>
  <c r="F23" i="5"/>
  <c r="E23" i="5"/>
  <c r="G15" i="5"/>
  <c r="F15" i="5"/>
  <c r="E15" i="5"/>
  <c r="G31" i="4"/>
  <c r="F31" i="4"/>
  <c r="E31" i="4"/>
  <c r="G23" i="4"/>
  <c r="F23" i="4"/>
  <c r="E23" i="4"/>
  <c r="G15" i="4"/>
  <c r="F15" i="4"/>
  <c r="E15" i="4"/>
  <c r="G31" i="3"/>
  <c r="F31" i="3"/>
  <c r="E31" i="3"/>
  <c r="G23" i="3"/>
  <c r="F23" i="3"/>
  <c r="E23" i="3"/>
  <c r="G15" i="3"/>
  <c r="F15" i="3"/>
  <c r="E15" i="3"/>
  <c r="G31" i="2"/>
  <c r="F31" i="2"/>
  <c r="E31" i="2"/>
  <c r="G23" i="2"/>
  <c r="F23" i="2"/>
  <c r="E23" i="2"/>
  <c r="G15" i="2"/>
  <c r="F15" i="2"/>
  <c r="E15" i="2"/>
  <c r="G31" i="6"/>
  <c r="F31" i="6"/>
  <c r="E31" i="6"/>
  <c r="G23" i="6"/>
  <c r="F23" i="6"/>
  <c r="E23" i="6"/>
  <c r="H23" i="6" s="1"/>
  <c r="G15" i="6"/>
  <c r="F15" i="6"/>
  <c r="E15" i="6"/>
  <c r="H31" i="6"/>
  <c r="H30" i="6"/>
  <c r="G30" i="6"/>
  <c r="H29" i="6"/>
  <c r="G29" i="6"/>
  <c r="H28" i="6"/>
  <c r="G28" i="6"/>
  <c r="H22" i="6"/>
  <c r="G22" i="6"/>
  <c r="H21" i="6"/>
  <c r="G21" i="6"/>
  <c r="H20" i="6"/>
  <c r="G20" i="6"/>
  <c r="H15" i="6"/>
  <c r="H14" i="6"/>
  <c r="G14" i="6"/>
  <c r="H13" i="6"/>
  <c r="G13" i="6"/>
  <c r="H12" i="6"/>
  <c r="G12" i="6"/>
  <c r="F11" i="6"/>
  <c r="F27" i="6" s="1"/>
  <c r="E11" i="6"/>
  <c r="E27" i="6" s="1"/>
  <c r="C6" i="6"/>
  <c r="F19" i="6" l="1"/>
  <c r="E19" i="6"/>
  <c r="H31" i="5" l="1"/>
  <c r="H30" i="5"/>
  <c r="G30" i="5"/>
  <c r="H29" i="5"/>
  <c r="G29" i="5"/>
  <c r="H28" i="5"/>
  <c r="G28" i="5"/>
  <c r="H22" i="5"/>
  <c r="G22" i="5"/>
  <c r="H21" i="5"/>
  <c r="G21" i="5"/>
  <c r="H20" i="5"/>
  <c r="G20" i="5"/>
  <c r="H15" i="5"/>
  <c r="H14" i="5"/>
  <c r="G14" i="5"/>
  <c r="H13" i="5"/>
  <c r="G13" i="5"/>
  <c r="H12" i="5"/>
  <c r="G12" i="5"/>
  <c r="F11" i="5"/>
  <c r="F27" i="5" s="1"/>
  <c r="E11" i="5"/>
  <c r="E27" i="5" s="1"/>
  <c r="C6" i="5"/>
  <c r="F11" i="4"/>
  <c r="H30" i="4"/>
  <c r="G30" i="4"/>
  <c r="H29" i="4"/>
  <c r="G29" i="4"/>
  <c r="H28" i="4"/>
  <c r="G28" i="4"/>
  <c r="H22" i="4"/>
  <c r="G22" i="4"/>
  <c r="H21" i="4"/>
  <c r="G21" i="4"/>
  <c r="H20" i="4"/>
  <c r="G20" i="4"/>
  <c r="H14" i="4"/>
  <c r="G14" i="4"/>
  <c r="H13" i="4"/>
  <c r="G13" i="4"/>
  <c r="H12" i="4"/>
  <c r="G12" i="4"/>
  <c r="F11" i="3"/>
  <c r="H30" i="3"/>
  <c r="G30" i="3"/>
  <c r="H29" i="3"/>
  <c r="G29" i="3"/>
  <c r="H28" i="3"/>
  <c r="G28" i="3"/>
  <c r="H22" i="3"/>
  <c r="G22" i="3"/>
  <c r="H21" i="3"/>
  <c r="G21" i="3"/>
  <c r="H20" i="3"/>
  <c r="G20" i="3"/>
  <c r="H14" i="3"/>
  <c r="G14" i="3"/>
  <c r="H13" i="3"/>
  <c r="G13" i="3"/>
  <c r="H12" i="3"/>
  <c r="G12" i="3"/>
  <c r="F11" i="2"/>
  <c r="H30" i="2"/>
  <c r="G30" i="2"/>
  <c r="H29" i="2"/>
  <c r="G29" i="2"/>
  <c r="H28" i="2"/>
  <c r="G28" i="2"/>
  <c r="H22" i="2"/>
  <c r="G22" i="2"/>
  <c r="H21" i="2"/>
  <c r="G21" i="2"/>
  <c r="H20" i="2"/>
  <c r="G20" i="2"/>
  <c r="H14" i="2"/>
  <c r="G14" i="2"/>
  <c r="H13" i="2"/>
  <c r="G13" i="2"/>
  <c r="H12" i="2"/>
  <c r="G12" i="2"/>
  <c r="H31" i="3" l="1"/>
  <c r="H23" i="4"/>
  <c r="H23" i="5"/>
  <c r="F19" i="5"/>
  <c r="E19" i="5"/>
  <c r="H31" i="4"/>
  <c r="H15" i="4"/>
  <c r="F19" i="4"/>
  <c r="E11" i="4"/>
  <c r="E19" i="4" s="1"/>
  <c r="C6" i="4"/>
  <c r="F27" i="4"/>
  <c r="H23" i="3"/>
  <c r="H15" i="3"/>
  <c r="F27" i="3"/>
  <c r="F19" i="3"/>
  <c r="E11" i="3"/>
  <c r="E27" i="3" s="1"/>
  <c r="C6" i="3"/>
  <c r="F19" i="2"/>
  <c r="E11" i="2"/>
  <c r="E19" i="2" s="1"/>
  <c r="C6" i="2"/>
  <c r="H15" i="2"/>
  <c r="H23" i="2"/>
  <c r="H31" i="2"/>
  <c r="F27" i="2"/>
  <c r="E27" i="4" l="1"/>
  <c r="E19" i="3"/>
  <c r="E27" i="2"/>
</calcChain>
</file>

<file path=xl/sharedStrings.xml><?xml version="1.0" encoding="utf-8"?>
<sst xmlns="http://schemas.openxmlformats.org/spreadsheetml/2006/main" count="145" uniqueCount="15">
  <si>
    <t>Clients of Trading members on the securities market of the Moscow Exchange</t>
  </si>
  <si>
    <t>Number of clients dynamic for</t>
  </si>
  <si>
    <t>Number of registered clients in the Trading System (as of the last day of the month):</t>
  </si>
  <si>
    <t>Number of unique clients in the Trading System (as of the last day of the month):</t>
  </si>
  <si>
    <t>Number of active clients in the Trading System (who have made at least one deal during the month):</t>
  </si>
  <si>
    <t>Table 1</t>
  </si>
  <si>
    <t>Table 2</t>
  </si>
  <si>
    <t>Table 3</t>
  </si>
  <si>
    <t>Change (units)</t>
  </si>
  <si>
    <t>Change (%)</t>
  </si>
  <si>
    <t>Client groups</t>
  </si>
  <si>
    <t>Total</t>
  </si>
  <si>
    <t>Legal entities</t>
  </si>
  <si>
    <t>Individuals</t>
  </si>
  <si>
    <t>Trust management 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</si>
</sst>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9]mmmm\ yyyy;@"/>
    <numFmt numFmtId="165" formatCode="_(* #,##0.00_);_(* \(#,##0.00\);_(* &quot;-&quot;??_);_(@_)"/>
    <numFmt numFmtId="166" formatCode="[$-809]mmmm\ yyyy;@"/>
  </numFmts>
  <fonts count="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i/>
      <sz val="16"/>
      <name val="Century Gothic"/>
      <family val="2"/>
      <charset val="204"/>
    </font>
    <font>
      <b/>
      <i/>
      <sz val="12"/>
      <name val="Century Gothic"/>
      <family val="2"/>
      <charset val="204"/>
    </font>
    <font>
      <sz val="10"/>
      <name val="Century Gothic"/>
      <family val="2"/>
      <charset val="204"/>
    </font>
    <font>
      <b/>
      <sz val="10"/>
      <name val="Century Gothic"/>
      <family val="2"/>
      <charset val="204"/>
    </font>
    <font>
      <b/>
      <sz val="12"/>
      <name val="Century Gothic"/>
      <family val="2"/>
      <charset val="204"/>
    </font>
    <font>
      <sz val="12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1" applyFont="1" applyAlignment="1">
      <alignment vertical="center"/>
    </xf>
    <xf numFmtId="0" fontId="3" fillId="2" borderId="0" xfId="1" applyFont="1" applyFill="1" applyAlignment="1">
      <alignment vertical="center"/>
    </xf>
    <xf numFmtId="0" fontId="3" fillId="2" borderId="2" xfId="1" applyFont="1" applyFill="1" applyBorder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2" borderId="2" xfId="1" applyFont="1" applyFill="1" applyBorder="1" applyAlignment="1">
      <alignment vertical="center"/>
    </xf>
    <xf numFmtId="0" fontId="4" fillId="2" borderId="0" xfId="1" applyFont="1" applyFill="1" applyAlignment="1">
      <alignment vertical="center"/>
    </xf>
    <xf numFmtId="0" fontId="3" fillId="2" borderId="0" xfId="1" applyFont="1" applyFill="1" applyAlignment="1">
      <alignment horizontal="right" vertical="center"/>
    </xf>
    <xf numFmtId="0" fontId="4" fillId="0" borderId="3" xfId="1" applyFont="1" applyBorder="1" applyAlignment="1">
      <alignment horizontal="right" vertical="center" wrapText="1"/>
    </xf>
    <xf numFmtId="0" fontId="4" fillId="0" borderId="0" xfId="1" applyFont="1" applyAlignment="1">
      <alignment vertical="center" wrapText="1"/>
    </xf>
    <xf numFmtId="1" fontId="1" fillId="0" borderId="0" xfId="1" applyNumberFormat="1"/>
    <xf numFmtId="3" fontId="7" fillId="0" borderId="5" xfId="1" applyNumberFormat="1" applyFont="1" applyBorder="1" applyAlignment="1">
      <alignment vertical="center" wrapText="1"/>
    </xf>
    <xf numFmtId="3" fontId="4" fillId="0" borderId="5" xfId="1" applyNumberFormat="1" applyFont="1" applyBorder="1" applyAlignment="1">
      <alignment vertical="center"/>
    </xf>
    <xf numFmtId="10" fontId="4" fillId="0" borderId="5" xfId="2" applyNumberFormat="1" applyFont="1" applyBorder="1" applyAlignment="1">
      <alignment vertical="center"/>
    </xf>
    <xf numFmtId="4" fontId="4" fillId="0" borderId="0" xfId="1" applyNumberFormat="1" applyFont="1" applyAlignment="1">
      <alignment vertical="center"/>
    </xf>
    <xf numFmtId="2" fontId="1" fillId="0" borderId="0" xfId="1" applyNumberFormat="1"/>
    <xf numFmtId="0" fontId="6" fillId="0" borderId="3" xfId="1" applyFont="1" applyBorder="1" applyAlignment="1">
      <alignment horizontal="right" vertical="center"/>
    </xf>
    <xf numFmtId="0" fontId="6" fillId="0" borderId="4" xfId="1" applyFont="1" applyBorder="1" applyAlignment="1">
      <alignment horizontal="right" vertical="center"/>
    </xf>
    <xf numFmtId="3" fontId="6" fillId="0" borderId="3" xfId="1" applyNumberFormat="1" applyFont="1" applyBorder="1" applyAlignment="1">
      <alignment horizontal="right" vertical="center"/>
    </xf>
    <xf numFmtId="10" fontId="6" fillId="0" borderId="3" xfId="2" applyNumberFormat="1" applyFont="1" applyBorder="1" applyAlignment="1">
      <alignment vertical="center"/>
    </xf>
    <xf numFmtId="0" fontId="7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3" fontId="4" fillId="0" borderId="0" xfId="1" applyNumberFormat="1" applyFont="1" applyAlignment="1">
      <alignment vertical="center"/>
    </xf>
    <xf numFmtId="0" fontId="6" fillId="0" borderId="0" xfId="1" applyFont="1" applyAlignment="1">
      <alignment horizontal="right" vertical="center"/>
    </xf>
    <xf numFmtId="3" fontId="6" fillId="0" borderId="0" xfId="1" applyNumberFormat="1" applyFont="1" applyAlignment="1">
      <alignment vertical="center" wrapText="1"/>
    </xf>
    <xf numFmtId="3" fontId="5" fillId="0" borderId="0" xfId="1" applyNumberFormat="1" applyFont="1" applyAlignment="1">
      <alignment vertical="center"/>
    </xf>
    <xf numFmtId="10" fontId="5" fillId="0" borderId="0" xfId="2" applyNumberFormat="1" applyFont="1" applyBorder="1" applyAlignment="1">
      <alignment vertical="center"/>
    </xf>
    <xf numFmtId="166" fontId="3" fillId="2" borderId="0" xfId="1" applyNumberFormat="1" applyFont="1" applyFill="1" applyAlignment="1">
      <alignment vertical="center"/>
    </xf>
    <xf numFmtId="166" fontId="6" fillId="0" borderId="3" xfId="1" applyNumberFormat="1" applyFont="1" applyBorder="1" applyAlignment="1">
      <alignment vertical="center" wrapText="1"/>
    </xf>
    <xf numFmtId="0" fontId="7" fillId="0" borderId="9" xfId="1" applyFont="1" applyBorder="1" applyAlignment="1">
      <alignment horizontal="left" vertical="center" wrapText="1"/>
    </xf>
    <xf numFmtId="0" fontId="7" fillId="0" borderId="10" xfId="1" applyFont="1" applyBorder="1" applyAlignment="1">
      <alignment horizontal="left" vertical="center" wrapText="1"/>
    </xf>
    <xf numFmtId="0" fontId="7" fillId="0" borderId="7" xfId="1" applyFont="1" applyBorder="1" applyAlignment="1">
      <alignment horizontal="left" vertical="center" wrapText="1"/>
    </xf>
    <xf numFmtId="0" fontId="7" fillId="0" borderId="8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7" fillId="0" borderId="5" xfId="1" applyFont="1" applyBorder="1" applyAlignment="1">
      <alignment horizontal="left" vertical="center" wrapText="1"/>
    </xf>
    <xf numFmtId="0" fontId="7" fillId="0" borderId="6" xfId="1" applyFont="1" applyBorder="1" applyAlignment="1">
      <alignment horizontal="left" vertical="center" wrapText="1"/>
    </xf>
    <xf numFmtId="0" fontId="2" fillId="0" borderId="0" xfId="1" applyFont="1" applyAlignment="1">
      <alignment horizontal="center" vertical="center"/>
    </xf>
    <xf numFmtId="166" fontId="2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</cellXfs>
  <cellStyles count="4">
    <cellStyle name="Обычный" xfId="0" builtinId="0"/>
    <cellStyle name="Обычный 2" xfId="1" xr:uid="{0DD278A2-17E1-427F-9345-5A3C444B249D}"/>
    <cellStyle name="Процентный 2" xfId="2" xr:uid="{366F9480-2809-435C-956B-E959FB0E4C05}"/>
    <cellStyle name="Финансовый 2" xfId="3" xr:uid="{B8B68CE0-D2C8-45E9-A0EE-051EC77A7B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32</xdr:row>
      <xdr:rowOff>0</xdr:rowOff>
    </xdr:from>
    <xdr:to>
      <xdr:col>1</xdr:col>
      <xdr:colOff>257175</xdr:colOff>
      <xdr:row>33</xdr:row>
      <xdr:rowOff>85725</xdr:rowOff>
    </xdr:to>
    <xdr:sp macro="" textlink="">
      <xdr:nvSpPr>
        <xdr:cNvPr id="4" name="Object 1" hidden="1">
          <a:extLst>
            <a:ext uri="{63B3BB69-23CF-44E3-9099-C40C66FF867C}">
              <a14:compatExt xmlns:a14="http://schemas.microsoft.com/office/drawing/2010/main" spid="_x0000_s184321"/>
            </a:ext>
            <a:ext uri="{FF2B5EF4-FFF2-40B4-BE49-F238E27FC236}">
              <a16:creationId xmlns:a16="http://schemas.microsoft.com/office/drawing/2014/main" id="{7AF67942-9698-409E-9BFC-0FCDA234CFF5}"/>
            </a:ext>
          </a:extLst>
        </xdr:cNvPr>
        <xdr:cNvSpPr/>
      </xdr:nvSpPr>
      <xdr:spPr bwMode="auto">
        <a:xfrm>
          <a:off x="123825" y="1511617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32</xdr:row>
      <xdr:rowOff>0</xdr:rowOff>
    </xdr:from>
    <xdr:to>
      <xdr:col>1</xdr:col>
      <xdr:colOff>257175</xdr:colOff>
      <xdr:row>33</xdr:row>
      <xdr:rowOff>85725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8BF4E94E-1729-4A82-8663-AA88A32DF31B}"/>
            </a:ext>
          </a:extLst>
        </xdr:cNvPr>
        <xdr:cNvSpPr>
          <a:spLocks noChangeAspect="1" noChangeArrowheads="1"/>
        </xdr:cNvSpPr>
      </xdr:nvSpPr>
      <xdr:spPr bwMode="auto">
        <a:xfrm>
          <a:off x="123825" y="1511617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32</xdr:row>
      <xdr:rowOff>0</xdr:rowOff>
    </xdr:from>
    <xdr:to>
      <xdr:col>1</xdr:col>
      <xdr:colOff>257175</xdr:colOff>
      <xdr:row>33</xdr:row>
      <xdr:rowOff>85725</xdr:rowOff>
    </xdr:to>
    <xdr:sp macro="" textlink="">
      <xdr:nvSpPr>
        <xdr:cNvPr id="2" name="Object 1" hidden="1">
          <a:extLst>
            <a:ext uri="{63B3BB69-23CF-44E3-9099-C40C66FF867C}">
              <a14:compatExt xmlns:a14="http://schemas.microsoft.com/office/drawing/2010/main" spid="_x0000_s184321"/>
            </a:ext>
            <a:ext uri="{FF2B5EF4-FFF2-40B4-BE49-F238E27FC236}">
              <a16:creationId xmlns:a16="http://schemas.microsoft.com/office/drawing/2014/main" id="{5CE0B6AA-3D03-45DF-96BE-069C650C6D4C}"/>
            </a:ext>
          </a:extLst>
        </xdr:cNvPr>
        <xdr:cNvSpPr/>
      </xdr:nvSpPr>
      <xdr:spPr bwMode="auto">
        <a:xfrm>
          <a:off x="123825" y="8820150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32</xdr:row>
      <xdr:rowOff>0</xdr:rowOff>
    </xdr:from>
    <xdr:to>
      <xdr:col>1</xdr:col>
      <xdr:colOff>257175</xdr:colOff>
      <xdr:row>33</xdr:row>
      <xdr:rowOff>85725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C0EB38CC-F505-45D7-B169-B174EBD79CD3}"/>
            </a:ext>
          </a:extLst>
        </xdr:cNvPr>
        <xdr:cNvSpPr>
          <a:spLocks noChangeAspect="1" noChangeArrowheads="1"/>
        </xdr:cNvSpPr>
      </xdr:nvSpPr>
      <xdr:spPr bwMode="auto">
        <a:xfrm>
          <a:off x="123825" y="8820150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32</xdr:row>
      <xdr:rowOff>0</xdr:rowOff>
    </xdr:from>
    <xdr:to>
      <xdr:col>1</xdr:col>
      <xdr:colOff>257175</xdr:colOff>
      <xdr:row>33</xdr:row>
      <xdr:rowOff>85725</xdr:rowOff>
    </xdr:to>
    <xdr:sp macro="" textlink="">
      <xdr:nvSpPr>
        <xdr:cNvPr id="2" name="Object 1" hidden="1">
          <a:extLst>
            <a:ext uri="{63B3BB69-23CF-44E3-9099-C40C66FF867C}">
              <a14:compatExt xmlns:a14="http://schemas.microsoft.com/office/drawing/2010/main" spid="_x0000_s184321"/>
            </a:ext>
            <a:ext uri="{FF2B5EF4-FFF2-40B4-BE49-F238E27FC236}">
              <a16:creationId xmlns:a16="http://schemas.microsoft.com/office/drawing/2014/main" id="{B43D8D21-8F47-4A94-BEDC-EF3F270EE21C}"/>
            </a:ext>
          </a:extLst>
        </xdr:cNvPr>
        <xdr:cNvSpPr/>
      </xdr:nvSpPr>
      <xdr:spPr bwMode="auto">
        <a:xfrm>
          <a:off x="123825" y="8820150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32</xdr:row>
      <xdr:rowOff>0</xdr:rowOff>
    </xdr:from>
    <xdr:to>
      <xdr:col>1</xdr:col>
      <xdr:colOff>257175</xdr:colOff>
      <xdr:row>33</xdr:row>
      <xdr:rowOff>85725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28F10215-DB55-4ED0-955F-51BF3518E2AF}"/>
            </a:ext>
          </a:extLst>
        </xdr:cNvPr>
        <xdr:cNvSpPr>
          <a:spLocks noChangeAspect="1" noChangeArrowheads="1"/>
        </xdr:cNvSpPr>
      </xdr:nvSpPr>
      <xdr:spPr bwMode="auto">
        <a:xfrm>
          <a:off x="123825" y="8820150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32</xdr:row>
      <xdr:rowOff>0</xdr:rowOff>
    </xdr:from>
    <xdr:to>
      <xdr:col>1</xdr:col>
      <xdr:colOff>257175</xdr:colOff>
      <xdr:row>33</xdr:row>
      <xdr:rowOff>85725</xdr:rowOff>
    </xdr:to>
    <xdr:sp macro="" textlink="">
      <xdr:nvSpPr>
        <xdr:cNvPr id="2" name="Object 1" hidden="1">
          <a:extLst>
            <a:ext uri="{63B3BB69-23CF-44E3-9099-C40C66FF867C}">
              <a14:compatExt xmlns:a14="http://schemas.microsoft.com/office/drawing/2010/main" spid="_x0000_s184321"/>
            </a:ext>
            <a:ext uri="{FF2B5EF4-FFF2-40B4-BE49-F238E27FC236}">
              <a16:creationId xmlns:a16="http://schemas.microsoft.com/office/drawing/2014/main" id="{B3C85BE3-6991-4BED-91E1-3EC20043D0C0}"/>
            </a:ext>
          </a:extLst>
        </xdr:cNvPr>
        <xdr:cNvSpPr/>
      </xdr:nvSpPr>
      <xdr:spPr bwMode="auto">
        <a:xfrm>
          <a:off x="123825" y="8820150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32</xdr:row>
      <xdr:rowOff>0</xdr:rowOff>
    </xdr:from>
    <xdr:to>
      <xdr:col>1</xdr:col>
      <xdr:colOff>257175</xdr:colOff>
      <xdr:row>33</xdr:row>
      <xdr:rowOff>85725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3C884670-AA9D-4E28-8984-58CC6001ED24}"/>
            </a:ext>
          </a:extLst>
        </xdr:cNvPr>
        <xdr:cNvSpPr>
          <a:spLocks noChangeAspect="1" noChangeArrowheads="1"/>
        </xdr:cNvSpPr>
      </xdr:nvSpPr>
      <xdr:spPr bwMode="auto">
        <a:xfrm>
          <a:off x="123825" y="8820150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32</xdr:row>
      <xdr:rowOff>0</xdr:rowOff>
    </xdr:from>
    <xdr:to>
      <xdr:col>1</xdr:col>
      <xdr:colOff>257175</xdr:colOff>
      <xdr:row>33</xdr:row>
      <xdr:rowOff>85725</xdr:rowOff>
    </xdr:to>
    <xdr:sp macro="" textlink="">
      <xdr:nvSpPr>
        <xdr:cNvPr id="2" name="Object 1" hidden="1">
          <a:extLst>
            <a:ext uri="{63B3BB69-23CF-44E3-9099-C40C66FF867C}">
              <a14:compatExt xmlns:a14="http://schemas.microsoft.com/office/drawing/2010/main" spid="_x0000_s184321"/>
            </a:ext>
            <a:ext uri="{FF2B5EF4-FFF2-40B4-BE49-F238E27FC236}">
              <a16:creationId xmlns:a16="http://schemas.microsoft.com/office/drawing/2014/main" id="{2EEF3904-4F6B-46F3-BDF1-335D65B63C02}"/>
            </a:ext>
          </a:extLst>
        </xdr:cNvPr>
        <xdr:cNvSpPr/>
      </xdr:nvSpPr>
      <xdr:spPr bwMode="auto">
        <a:xfrm>
          <a:off x="123825" y="8820150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32</xdr:row>
      <xdr:rowOff>0</xdr:rowOff>
    </xdr:from>
    <xdr:to>
      <xdr:col>1</xdr:col>
      <xdr:colOff>257175</xdr:colOff>
      <xdr:row>33</xdr:row>
      <xdr:rowOff>85725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0B43A494-A414-4D1F-8935-DA5E76A2A2F4}"/>
            </a:ext>
          </a:extLst>
        </xdr:cNvPr>
        <xdr:cNvSpPr>
          <a:spLocks noChangeAspect="1" noChangeArrowheads="1"/>
        </xdr:cNvSpPr>
      </xdr:nvSpPr>
      <xdr:spPr bwMode="auto">
        <a:xfrm>
          <a:off x="123825" y="8820150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4BBDE-65FB-49B8-92B1-CC150683DF89}">
  <sheetPr codeName="Лист2">
    <pageSetUpPr fitToPage="1"/>
  </sheetPr>
  <dimension ref="B2:P32"/>
  <sheetViews>
    <sheetView topLeftCell="B1" zoomScaleNormal="100" workbookViewId="0">
      <selection activeCell="J5" sqref="J5"/>
    </sheetView>
  </sheetViews>
  <sheetFormatPr defaultColWidth="9.140625" defaultRowHeight="13.5" x14ac:dyDescent="0.25"/>
  <cols>
    <col min="1" max="1" width="3.42578125" style="4" customWidth="1"/>
    <col min="2" max="2" width="46.7109375" style="4" customWidth="1"/>
    <col min="3" max="4" width="18.42578125" style="4" customWidth="1"/>
    <col min="5" max="10" width="25.5703125" style="4" customWidth="1"/>
    <col min="11" max="11" width="14.85546875" style="4" bestFit="1" customWidth="1"/>
    <col min="12" max="12" width="9.140625" style="4"/>
    <col min="13" max="13" width="23.42578125" style="4" customWidth="1"/>
    <col min="14" max="16384" width="9.140625" style="4"/>
  </cols>
  <sheetData>
    <row r="2" spans="2:16" s="1" customFormat="1" ht="20.25" x14ac:dyDescent="0.25">
      <c r="B2" s="38" t="s">
        <v>0</v>
      </c>
      <c r="C2" s="38"/>
      <c r="D2" s="38"/>
      <c r="E2" s="38"/>
      <c r="F2" s="38"/>
      <c r="G2" s="38"/>
      <c r="H2" s="38"/>
    </row>
    <row r="3" spans="2:16" s="1" customFormat="1" ht="21" thickBot="1" x14ac:dyDescent="0.3">
      <c r="B3" s="39">
        <v>44592</v>
      </c>
      <c r="C3" s="39"/>
      <c r="D3" s="39"/>
      <c r="E3" s="39"/>
      <c r="F3" s="39"/>
      <c r="G3" s="39"/>
      <c r="H3" s="39"/>
      <c r="I3" s="40"/>
      <c r="J3" s="40"/>
      <c r="K3" s="40"/>
      <c r="L3" s="40"/>
      <c r="M3" s="40"/>
      <c r="N3" s="40"/>
    </row>
    <row r="4" spans="2:16" s="1" customFormat="1" ht="18" thickTop="1" x14ac:dyDescent="0.25"/>
    <row r="5" spans="2:16" s="1" customFormat="1" ht="17.25" x14ac:dyDescent="0.25">
      <c r="B5" s="2"/>
      <c r="C5" s="2"/>
      <c r="D5" s="2"/>
      <c r="E5" s="2"/>
      <c r="F5" s="2"/>
      <c r="G5" s="2"/>
      <c r="H5" s="2"/>
    </row>
    <row r="6" spans="2:16" s="1" customFormat="1" ht="17.25" x14ac:dyDescent="0.25">
      <c r="B6" s="2" t="s">
        <v>1</v>
      </c>
      <c r="C6" s="28">
        <f>B3</f>
        <v>44592</v>
      </c>
      <c r="D6" s="2"/>
      <c r="E6" s="2"/>
      <c r="F6" s="2"/>
      <c r="G6" s="2"/>
      <c r="H6" s="2"/>
    </row>
    <row r="7" spans="2:16" s="1" customFormat="1" ht="18" thickBot="1" x14ac:dyDescent="0.3">
      <c r="B7" s="3"/>
      <c r="C7" s="3"/>
      <c r="D7" s="3"/>
      <c r="E7" s="3"/>
      <c r="F7" s="3"/>
      <c r="G7" s="3"/>
      <c r="H7" s="3"/>
    </row>
    <row r="9" spans="2:16" s="5" customFormat="1" ht="12.75" x14ac:dyDescent="0.25"/>
    <row r="10" spans="2:16" ht="18" thickBot="1" x14ac:dyDescent="0.3">
      <c r="B10" s="6" t="s">
        <v>2</v>
      </c>
      <c r="C10" s="7"/>
      <c r="D10" s="7"/>
      <c r="E10" s="7"/>
      <c r="F10" s="7"/>
      <c r="G10" s="7"/>
      <c r="H10" s="8" t="s">
        <v>5</v>
      </c>
    </row>
    <row r="11" spans="2:16" s="10" customFormat="1" ht="15.75" thickBot="1" x14ac:dyDescent="0.25">
      <c r="B11" s="34" t="s">
        <v>10</v>
      </c>
      <c r="C11" s="34"/>
      <c r="D11" s="35"/>
      <c r="E11" s="29">
        <f>EDATE(F11,-1)</f>
        <v>44561</v>
      </c>
      <c r="F11" s="29">
        <f>B3</f>
        <v>44592</v>
      </c>
      <c r="G11" s="9" t="s">
        <v>8</v>
      </c>
      <c r="H11" s="9" t="s">
        <v>9</v>
      </c>
      <c r="J11" s="11"/>
    </row>
    <row r="12" spans="2:16" ht="17.25" x14ac:dyDescent="0.2">
      <c r="B12" s="36" t="s">
        <v>13</v>
      </c>
      <c r="C12" s="36"/>
      <c r="D12" s="37"/>
      <c r="E12" s="12">
        <v>27657626</v>
      </c>
      <c r="F12" s="12">
        <v>28764465</v>
      </c>
      <c r="G12" s="13">
        <f t="shared" ref="G12:G14" si="0">F12-E12</f>
        <v>1106839</v>
      </c>
      <c r="H12" s="14">
        <f t="shared" ref="H12:H15" si="1">F12/E12-1</f>
        <v>4.0019306067700766E-2</v>
      </c>
      <c r="I12" s="15"/>
      <c r="J12" s="16"/>
      <c r="P12" s="4">
        <v>17986457</v>
      </c>
    </row>
    <row r="13" spans="2:16" ht="17.25" x14ac:dyDescent="0.2">
      <c r="B13" s="32" t="s">
        <v>12</v>
      </c>
      <c r="C13" s="32"/>
      <c r="D13" s="33"/>
      <c r="E13" s="12">
        <v>95603</v>
      </c>
      <c r="F13" s="12">
        <v>29405</v>
      </c>
      <c r="G13" s="13">
        <f t="shared" si="0"/>
        <v>-66198</v>
      </c>
      <c r="H13" s="14">
        <f t="shared" si="1"/>
        <v>-0.6924259698963422</v>
      </c>
      <c r="I13" s="15"/>
      <c r="J13" s="16"/>
    </row>
    <row r="14" spans="2:16" ht="18" customHeight="1" thickBot="1" x14ac:dyDescent="0.25">
      <c r="B14" s="30" t="s">
        <v>14</v>
      </c>
      <c r="C14" s="30"/>
      <c r="D14" s="31"/>
      <c r="E14" s="12">
        <v>425405</v>
      </c>
      <c r="F14" s="12">
        <v>445190</v>
      </c>
      <c r="G14" s="13">
        <f t="shared" si="0"/>
        <v>19785</v>
      </c>
      <c r="H14" s="14">
        <f t="shared" si="1"/>
        <v>4.6508621196271749E-2</v>
      </c>
      <c r="I14" s="15"/>
      <c r="J14" s="16"/>
    </row>
    <row r="15" spans="2:16" s="21" customFormat="1" ht="18" thickBot="1" x14ac:dyDescent="0.25">
      <c r="B15" s="17" t="s">
        <v>11</v>
      </c>
      <c r="C15" s="17"/>
      <c r="D15" s="18"/>
      <c r="E15" s="19">
        <f>E12+E13+E14</f>
        <v>28178634</v>
      </c>
      <c r="F15" s="19">
        <f>F12+F13+F14</f>
        <v>29239060</v>
      </c>
      <c r="G15" s="19">
        <f>G12+G13+G14</f>
        <v>1060426</v>
      </c>
      <c r="H15" s="20">
        <f t="shared" si="1"/>
        <v>3.7632271315919619E-2</v>
      </c>
      <c r="I15" s="15"/>
      <c r="J15" s="16"/>
    </row>
    <row r="16" spans="2:16" ht="15" x14ac:dyDescent="0.25">
      <c r="B16" s="22"/>
    </row>
    <row r="17" spans="2:10" ht="15" x14ac:dyDescent="0.25">
      <c r="B17" s="22"/>
    </row>
    <row r="18" spans="2:10" ht="18" thickBot="1" x14ac:dyDescent="0.3">
      <c r="B18" s="6" t="s">
        <v>3</v>
      </c>
      <c r="C18" s="7"/>
      <c r="D18" s="7"/>
      <c r="E18" s="7"/>
      <c r="F18" s="7"/>
      <c r="G18" s="7"/>
      <c r="H18" s="8" t="s">
        <v>6</v>
      </c>
    </row>
    <row r="19" spans="2:10" ht="15.75" thickBot="1" x14ac:dyDescent="0.25">
      <c r="B19" s="34" t="s">
        <v>10</v>
      </c>
      <c r="C19" s="34"/>
      <c r="D19" s="35"/>
      <c r="E19" s="29">
        <f>E11</f>
        <v>44561</v>
      </c>
      <c r="F19" s="29">
        <f>F11</f>
        <v>44592</v>
      </c>
      <c r="G19" s="9" t="s">
        <v>8</v>
      </c>
      <c r="H19" s="9" t="s">
        <v>9</v>
      </c>
      <c r="J19" s="11"/>
    </row>
    <row r="20" spans="2:10" ht="17.25" x14ac:dyDescent="0.2">
      <c r="B20" s="36" t="s">
        <v>13</v>
      </c>
      <c r="C20" s="36"/>
      <c r="D20" s="37"/>
      <c r="E20" s="12">
        <v>16779069</v>
      </c>
      <c r="F20" s="12">
        <v>17405817</v>
      </c>
      <c r="G20" s="13">
        <f>F20-E20</f>
        <v>626748</v>
      </c>
      <c r="H20" s="14">
        <f>F20/E20-1</f>
        <v>3.7352966365416407E-2</v>
      </c>
      <c r="I20" s="16"/>
    </row>
    <row r="21" spans="2:10" ht="17.25" x14ac:dyDescent="0.2">
      <c r="B21" s="32" t="s">
        <v>12</v>
      </c>
      <c r="C21" s="32"/>
      <c r="D21" s="33"/>
      <c r="E21" s="12">
        <v>20446</v>
      </c>
      <c r="F21" s="12">
        <v>20536</v>
      </c>
      <c r="G21" s="13">
        <f>F21-E21</f>
        <v>90</v>
      </c>
      <c r="H21" s="14">
        <f>F21/E21-1</f>
        <v>4.4018389905116084E-3</v>
      </c>
      <c r="I21" s="16"/>
    </row>
    <row r="22" spans="2:10" ht="18" customHeight="1" thickBot="1" x14ac:dyDescent="0.25">
      <c r="B22" s="30" t="s">
        <v>14</v>
      </c>
      <c r="C22" s="30"/>
      <c r="D22" s="31"/>
      <c r="E22" s="12">
        <v>327432</v>
      </c>
      <c r="F22" s="12">
        <v>345411</v>
      </c>
      <c r="G22" s="13">
        <f t="shared" ref="G22" si="2">F22-E22</f>
        <v>17979</v>
      </c>
      <c r="H22" s="14">
        <f t="shared" ref="H22:H23" si="3">F22/E22-1</f>
        <v>5.4909110899362235E-2</v>
      </c>
      <c r="I22" s="16"/>
    </row>
    <row r="23" spans="2:10" s="21" customFormat="1" ht="18" thickBot="1" x14ac:dyDescent="0.25">
      <c r="B23" s="17" t="s">
        <v>11</v>
      </c>
      <c r="C23" s="17"/>
      <c r="D23" s="18"/>
      <c r="E23" s="19">
        <f>E20+E21+E22</f>
        <v>17126947</v>
      </c>
      <c r="F23" s="19">
        <f>F20+F21+F22</f>
        <v>17771764</v>
      </c>
      <c r="G23" s="19">
        <f>G20+G21+G22</f>
        <v>644817</v>
      </c>
      <c r="H23" s="20">
        <f t="shared" si="3"/>
        <v>3.7649266970931849E-2</v>
      </c>
      <c r="I23" s="16"/>
    </row>
    <row r="24" spans="2:10" ht="15" x14ac:dyDescent="0.25">
      <c r="B24" s="22"/>
    </row>
    <row r="25" spans="2:10" ht="15" x14ac:dyDescent="0.25">
      <c r="B25" s="22"/>
    </row>
    <row r="26" spans="2:10" ht="18" thickBot="1" x14ac:dyDescent="0.3">
      <c r="B26" s="6" t="s">
        <v>4</v>
      </c>
      <c r="C26" s="7"/>
      <c r="D26" s="7"/>
      <c r="E26" s="7"/>
      <c r="F26" s="7"/>
      <c r="G26" s="7"/>
      <c r="H26" s="8" t="s">
        <v>7</v>
      </c>
    </row>
    <row r="27" spans="2:10" ht="15.75" thickBot="1" x14ac:dyDescent="0.3">
      <c r="B27" s="34" t="s">
        <v>10</v>
      </c>
      <c r="C27" s="34"/>
      <c r="D27" s="35"/>
      <c r="E27" s="29">
        <f>E11</f>
        <v>44561</v>
      </c>
      <c r="F27" s="29">
        <f>F11</f>
        <v>44592</v>
      </c>
      <c r="G27" s="9" t="s">
        <v>8</v>
      </c>
      <c r="H27" s="9" t="s">
        <v>9</v>
      </c>
    </row>
    <row r="28" spans="2:10" ht="17.25" x14ac:dyDescent="0.25">
      <c r="B28" s="36" t="s">
        <v>13</v>
      </c>
      <c r="C28" s="36"/>
      <c r="D28" s="37"/>
      <c r="E28" s="12">
        <v>2620855</v>
      </c>
      <c r="F28" s="12">
        <v>2841195</v>
      </c>
      <c r="G28" s="13">
        <f t="shared" ref="G28:G30" si="4">F28-E28</f>
        <v>220340</v>
      </c>
      <c r="H28" s="14">
        <f t="shared" ref="H28:H31" si="5">F28/E28-1</f>
        <v>8.4071800996239787E-2</v>
      </c>
      <c r="I28" s="23"/>
    </row>
    <row r="29" spans="2:10" ht="17.25" x14ac:dyDescent="0.25">
      <c r="B29" s="32" t="s">
        <v>12</v>
      </c>
      <c r="C29" s="32"/>
      <c r="D29" s="33"/>
      <c r="E29" s="12">
        <v>1635</v>
      </c>
      <c r="F29" s="12">
        <v>1570</v>
      </c>
      <c r="G29" s="13">
        <f t="shared" si="4"/>
        <v>-65</v>
      </c>
      <c r="H29" s="14">
        <f t="shared" si="5"/>
        <v>-3.9755351681957207E-2</v>
      </c>
      <c r="I29" s="23"/>
    </row>
    <row r="30" spans="2:10" ht="18" customHeight="1" thickBot="1" x14ac:dyDescent="0.3">
      <c r="B30" s="30" t="s">
        <v>14</v>
      </c>
      <c r="C30" s="30"/>
      <c r="D30" s="31"/>
      <c r="E30" s="12">
        <v>97701</v>
      </c>
      <c r="F30" s="12">
        <v>60927</v>
      </c>
      <c r="G30" s="13">
        <f t="shared" si="4"/>
        <v>-36774</v>
      </c>
      <c r="H30" s="14">
        <f t="shared" si="5"/>
        <v>-0.37639328154266594</v>
      </c>
      <c r="I30" s="23"/>
    </row>
    <row r="31" spans="2:10" s="21" customFormat="1" ht="18" thickBot="1" x14ac:dyDescent="0.3">
      <c r="B31" s="17" t="s">
        <v>11</v>
      </c>
      <c r="C31" s="17"/>
      <c r="D31" s="18"/>
      <c r="E31" s="19">
        <f>E28+E29+E30</f>
        <v>2720191</v>
      </c>
      <c r="F31" s="19">
        <f>F28+F29+F30</f>
        <v>2903692</v>
      </c>
      <c r="G31" s="19">
        <f>G28+G29+G30</f>
        <v>183501</v>
      </c>
      <c r="H31" s="20">
        <f t="shared" si="5"/>
        <v>6.7458865939928447E-2</v>
      </c>
      <c r="I31" s="23"/>
    </row>
    <row r="32" spans="2:10" ht="15" x14ac:dyDescent="0.25">
      <c r="B32" s="24"/>
      <c r="C32" s="24"/>
      <c r="D32" s="24"/>
      <c r="E32" s="25"/>
      <c r="F32" s="25"/>
      <c r="G32" s="26"/>
      <c r="H32" s="27"/>
    </row>
  </sheetData>
  <dataConsolidate link="1"/>
  <mergeCells count="15">
    <mergeCell ref="B20:D20"/>
    <mergeCell ref="B2:H2"/>
    <mergeCell ref="B3:H3"/>
    <mergeCell ref="I3:N3"/>
    <mergeCell ref="B11:D11"/>
    <mergeCell ref="B12:D12"/>
    <mergeCell ref="B13:D13"/>
    <mergeCell ref="B14:D14"/>
    <mergeCell ref="B19:D19"/>
    <mergeCell ref="B30:D30"/>
    <mergeCell ref="B21:D21"/>
    <mergeCell ref="B22:D22"/>
    <mergeCell ref="B27:D27"/>
    <mergeCell ref="B28:D28"/>
    <mergeCell ref="B29:D29"/>
  </mergeCells>
  <pageMargins left="0.70866141732283472" right="0.70866141732283472" top="0.15748031496062992" bottom="0.15748031496062992" header="0.31496062992125984" footer="0.11811023622047245"/>
  <pageSetup paperSize="9" scale="45" fitToHeight="0" orientation="landscape" r:id="rId1"/>
  <headerFooter>
    <oddFooter>&amp;C&amp;P (&amp;N)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E4424-6294-412C-AFC3-53A7B715C5E2}">
  <sheetPr>
    <pageSetUpPr fitToPage="1"/>
  </sheetPr>
  <dimension ref="B2:P32"/>
  <sheetViews>
    <sheetView topLeftCell="B1" zoomScaleNormal="100" workbookViewId="0">
      <selection activeCell="I9" sqref="I8:I9"/>
    </sheetView>
  </sheetViews>
  <sheetFormatPr defaultColWidth="9.140625" defaultRowHeight="13.5" x14ac:dyDescent="0.25"/>
  <cols>
    <col min="1" max="1" width="3.42578125" style="4" customWidth="1"/>
    <col min="2" max="2" width="46.7109375" style="4" customWidth="1"/>
    <col min="3" max="4" width="18.42578125" style="4" customWidth="1"/>
    <col min="5" max="10" width="25.5703125" style="4" customWidth="1"/>
    <col min="11" max="11" width="14.85546875" style="4" bestFit="1" customWidth="1"/>
    <col min="12" max="12" width="9.140625" style="4"/>
    <col min="13" max="13" width="23.42578125" style="4" customWidth="1"/>
    <col min="14" max="16384" width="9.140625" style="4"/>
  </cols>
  <sheetData>
    <row r="2" spans="2:16" s="1" customFormat="1" ht="20.25" x14ac:dyDescent="0.25">
      <c r="B2" s="38" t="s">
        <v>0</v>
      </c>
      <c r="C2" s="38"/>
      <c r="D2" s="38"/>
      <c r="E2" s="38"/>
      <c r="F2" s="38"/>
      <c r="G2" s="38"/>
      <c r="H2" s="38"/>
    </row>
    <row r="3" spans="2:16" s="1" customFormat="1" ht="21" thickBot="1" x14ac:dyDescent="0.3">
      <c r="B3" s="39">
        <v>44620</v>
      </c>
      <c r="C3" s="39"/>
      <c r="D3" s="39"/>
      <c r="E3" s="39"/>
      <c r="F3" s="39"/>
      <c r="G3" s="39"/>
      <c r="H3" s="39"/>
      <c r="I3" s="40"/>
      <c r="J3" s="40"/>
      <c r="K3" s="40"/>
      <c r="L3" s="40"/>
      <c r="M3" s="40"/>
      <c r="N3" s="40"/>
    </row>
    <row r="4" spans="2:16" s="1" customFormat="1" ht="18" thickTop="1" x14ac:dyDescent="0.25"/>
    <row r="5" spans="2:16" s="1" customFormat="1" ht="17.25" x14ac:dyDescent="0.25">
      <c r="B5" s="2"/>
      <c r="C5" s="2"/>
      <c r="D5" s="2"/>
      <c r="E5" s="2"/>
      <c r="F5" s="2"/>
      <c r="G5" s="2"/>
      <c r="H5" s="2"/>
    </row>
    <row r="6" spans="2:16" s="1" customFormat="1" ht="17.25" x14ac:dyDescent="0.25">
      <c r="B6" s="2" t="s">
        <v>1</v>
      </c>
      <c r="C6" s="28">
        <f>B3</f>
        <v>44620</v>
      </c>
      <c r="D6" s="2"/>
      <c r="E6" s="2"/>
      <c r="F6" s="2"/>
      <c r="G6" s="2"/>
      <c r="H6" s="2"/>
    </row>
    <row r="7" spans="2:16" s="1" customFormat="1" ht="18" thickBot="1" x14ac:dyDescent="0.3">
      <c r="B7" s="3"/>
      <c r="C7" s="3"/>
      <c r="D7" s="3"/>
      <c r="E7" s="3"/>
      <c r="F7" s="3"/>
      <c r="G7" s="3"/>
      <c r="H7" s="3"/>
    </row>
    <row r="9" spans="2:16" s="5" customFormat="1" ht="12.75" x14ac:dyDescent="0.25"/>
    <row r="10" spans="2:16" ht="18" thickBot="1" x14ac:dyDescent="0.3">
      <c r="B10" s="6" t="s">
        <v>2</v>
      </c>
      <c r="C10" s="7"/>
      <c r="D10" s="7"/>
      <c r="E10" s="7"/>
      <c r="F10" s="7"/>
      <c r="G10" s="7"/>
      <c r="H10" s="8" t="s">
        <v>5</v>
      </c>
    </row>
    <row r="11" spans="2:16" s="10" customFormat="1" ht="15.75" thickBot="1" x14ac:dyDescent="0.25">
      <c r="B11" s="34" t="s">
        <v>10</v>
      </c>
      <c r="C11" s="34"/>
      <c r="D11" s="35"/>
      <c r="E11" s="29">
        <f>EDATE(F11,-1)</f>
        <v>44589</v>
      </c>
      <c r="F11" s="29">
        <f>B3</f>
        <v>44620</v>
      </c>
      <c r="G11" s="9" t="s">
        <v>8</v>
      </c>
      <c r="H11" s="9" t="s">
        <v>9</v>
      </c>
      <c r="J11" s="11"/>
    </row>
    <row r="12" spans="2:16" ht="17.25" x14ac:dyDescent="0.2">
      <c r="B12" s="36" t="s">
        <v>13</v>
      </c>
      <c r="C12" s="36"/>
      <c r="D12" s="37"/>
      <c r="E12" s="12">
        <v>28764465</v>
      </c>
      <c r="F12" s="12">
        <v>30073455</v>
      </c>
      <c r="G12" s="13">
        <f t="shared" ref="G12:G14" si="0">F12-E12</f>
        <v>1308990</v>
      </c>
      <c r="H12" s="14">
        <f t="shared" ref="H12:H15" si="1">F12/E12-1</f>
        <v>4.5507190903776529E-2</v>
      </c>
      <c r="I12" s="15"/>
      <c r="J12" s="16"/>
      <c r="P12" s="4">
        <v>17986457</v>
      </c>
    </row>
    <row r="13" spans="2:16" ht="17.25" x14ac:dyDescent="0.2">
      <c r="B13" s="32" t="s">
        <v>12</v>
      </c>
      <c r="C13" s="32"/>
      <c r="D13" s="33"/>
      <c r="E13" s="12">
        <v>29405</v>
      </c>
      <c r="F13" s="12">
        <v>29632</v>
      </c>
      <c r="G13" s="13">
        <f t="shared" si="0"/>
        <v>227</v>
      </c>
      <c r="H13" s="14">
        <f t="shared" si="1"/>
        <v>7.7197755483762176E-3</v>
      </c>
      <c r="I13" s="15"/>
      <c r="J13" s="16"/>
    </row>
    <row r="14" spans="2:16" ht="18" customHeight="1" thickBot="1" x14ac:dyDescent="0.25">
      <c r="B14" s="30" t="s">
        <v>14</v>
      </c>
      <c r="C14" s="30"/>
      <c r="D14" s="31"/>
      <c r="E14" s="12">
        <v>445190</v>
      </c>
      <c r="F14" s="12">
        <v>465374</v>
      </c>
      <c r="G14" s="13">
        <f t="shared" si="0"/>
        <v>20184</v>
      </c>
      <c r="H14" s="14">
        <f t="shared" si="1"/>
        <v>4.5337945596262363E-2</v>
      </c>
      <c r="I14" s="15"/>
      <c r="J14" s="16"/>
    </row>
    <row r="15" spans="2:16" s="21" customFormat="1" ht="18" thickBot="1" x14ac:dyDescent="0.25">
      <c r="B15" s="17" t="s">
        <v>11</v>
      </c>
      <c r="C15" s="17"/>
      <c r="D15" s="18"/>
      <c r="E15" s="19">
        <f>E12+E13+E14</f>
        <v>29239060</v>
      </c>
      <c r="F15" s="19">
        <f>F12+F13+F14</f>
        <v>30568461</v>
      </c>
      <c r="G15" s="19">
        <f>G12+G13+G14</f>
        <v>1329401</v>
      </c>
      <c r="H15" s="20">
        <f t="shared" si="1"/>
        <v>4.5466612127749606E-2</v>
      </c>
      <c r="I15" s="15"/>
      <c r="J15" s="16"/>
    </row>
    <row r="16" spans="2:16" ht="15" x14ac:dyDescent="0.25">
      <c r="B16" s="22"/>
    </row>
    <row r="17" spans="2:10" ht="15" x14ac:dyDescent="0.25">
      <c r="B17" s="22"/>
    </row>
    <row r="18" spans="2:10" ht="18" thickBot="1" x14ac:dyDescent="0.3">
      <c r="B18" s="6" t="s">
        <v>3</v>
      </c>
      <c r="C18" s="7"/>
      <c r="D18" s="7"/>
      <c r="E18" s="7"/>
      <c r="F18" s="7"/>
      <c r="G18" s="7"/>
      <c r="H18" s="8" t="s">
        <v>6</v>
      </c>
    </row>
    <row r="19" spans="2:10" ht="15.75" thickBot="1" x14ac:dyDescent="0.25">
      <c r="B19" s="34" t="s">
        <v>10</v>
      </c>
      <c r="C19" s="34"/>
      <c r="D19" s="35"/>
      <c r="E19" s="29">
        <f>E11</f>
        <v>44589</v>
      </c>
      <c r="F19" s="29">
        <f>F11</f>
        <v>44620</v>
      </c>
      <c r="G19" s="9" t="s">
        <v>8</v>
      </c>
      <c r="H19" s="9" t="s">
        <v>9</v>
      </c>
      <c r="J19" s="11"/>
    </row>
    <row r="20" spans="2:10" ht="17.25" x14ac:dyDescent="0.2">
      <c r="B20" s="36" t="s">
        <v>13</v>
      </c>
      <c r="C20" s="36"/>
      <c r="D20" s="37"/>
      <c r="E20" s="12">
        <v>17405817</v>
      </c>
      <c r="F20" s="12">
        <v>18128529</v>
      </c>
      <c r="G20" s="13">
        <f>F20-E20</f>
        <v>722712</v>
      </c>
      <c r="H20" s="14">
        <f>F20/E20-1</f>
        <v>4.1521291416541928E-2</v>
      </c>
      <c r="I20" s="16"/>
    </row>
    <row r="21" spans="2:10" ht="17.25" x14ac:dyDescent="0.2">
      <c r="B21" s="32" t="s">
        <v>12</v>
      </c>
      <c r="C21" s="32"/>
      <c r="D21" s="33"/>
      <c r="E21" s="12">
        <v>20536</v>
      </c>
      <c r="F21" s="12">
        <v>20698</v>
      </c>
      <c r="G21" s="13">
        <f>F21-E21</f>
        <v>162</v>
      </c>
      <c r="H21" s="14">
        <f>F21/E21-1</f>
        <v>7.8885858979353962E-3</v>
      </c>
      <c r="I21" s="16"/>
    </row>
    <row r="22" spans="2:10" ht="18" customHeight="1" thickBot="1" x14ac:dyDescent="0.25">
      <c r="B22" s="30" t="s">
        <v>14</v>
      </c>
      <c r="C22" s="30"/>
      <c r="D22" s="31"/>
      <c r="E22" s="12">
        <v>345411</v>
      </c>
      <c r="F22" s="12">
        <v>361205</v>
      </c>
      <c r="G22" s="13">
        <f t="shared" ref="G22" si="2">F22-E22</f>
        <v>15794</v>
      </c>
      <c r="H22" s="14">
        <f t="shared" ref="H22:H23" si="3">F22/E22-1</f>
        <v>4.5725237470723323E-2</v>
      </c>
      <c r="I22" s="16"/>
    </row>
    <row r="23" spans="2:10" s="21" customFormat="1" ht="18" thickBot="1" x14ac:dyDescent="0.25">
      <c r="B23" s="17" t="s">
        <v>11</v>
      </c>
      <c r="C23" s="17"/>
      <c r="D23" s="18"/>
      <c r="E23" s="19">
        <f>E20+E21+E22</f>
        <v>17771764</v>
      </c>
      <c r="F23" s="19">
        <f>F20+F21+F22</f>
        <v>18510432</v>
      </c>
      <c r="G23" s="19">
        <f>G20+G21+G22</f>
        <v>738668</v>
      </c>
      <c r="H23" s="20">
        <f t="shared" si="3"/>
        <v>4.1564135107803546E-2</v>
      </c>
      <c r="I23" s="16"/>
    </row>
    <row r="24" spans="2:10" ht="15" x14ac:dyDescent="0.25">
      <c r="B24" s="22"/>
    </row>
    <row r="25" spans="2:10" ht="15" x14ac:dyDescent="0.25">
      <c r="B25" s="22"/>
    </row>
    <row r="26" spans="2:10" ht="18" thickBot="1" x14ac:dyDescent="0.3">
      <c r="B26" s="6" t="s">
        <v>4</v>
      </c>
      <c r="C26" s="7"/>
      <c r="D26" s="7"/>
      <c r="E26" s="7"/>
      <c r="F26" s="7"/>
      <c r="G26" s="7"/>
      <c r="H26" s="8" t="s">
        <v>7</v>
      </c>
    </row>
    <row r="27" spans="2:10" ht="15.75" thickBot="1" x14ac:dyDescent="0.3">
      <c r="B27" s="34" t="s">
        <v>10</v>
      </c>
      <c r="C27" s="34"/>
      <c r="D27" s="35"/>
      <c r="E27" s="29">
        <f>E11</f>
        <v>44589</v>
      </c>
      <c r="F27" s="29">
        <f>F11</f>
        <v>44620</v>
      </c>
      <c r="G27" s="9" t="s">
        <v>8</v>
      </c>
      <c r="H27" s="9" t="s">
        <v>9</v>
      </c>
    </row>
    <row r="28" spans="2:10" ht="17.25" x14ac:dyDescent="0.25">
      <c r="B28" s="36" t="s">
        <v>13</v>
      </c>
      <c r="C28" s="36"/>
      <c r="D28" s="37"/>
      <c r="E28" s="12">
        <v>2841195</v>
      </c>
      <c r="F28" s="12">
        <v>3133569</v>
      </c>
      <c r="G28" s="13">
        <f t="shared" ref="G28:G30" si="4">F28-E28</f>
        <v>292374</v>
      </c>
      <c r="H28" s="14">
        <f t="shared" ref="H28:H31" si="5">F28/E28-1</f>
        <v>0.10290529161145212</v>
      </c>
      <c r="I28" s="23"/>
    </row>
    <row r="29" spans="2:10" ht="17.25" x14ac:dyDescent="0.25">
      <c r="B29" s="32" t="s">
        <v>12</v>
      </c>
      <c r="C29" s="32"/>
      <c r="D29" s="33"/>
      <c r="E29" s="12">
        <v>1570</v>
      </c>
      <c r="F29" s="12">
        <v>1806</v>
      </c>
      <c r="G29" s="13">
        <f t="shared" si="4"/>
        <v>236</v>
      </c>
      <c r="H29" s="14">
        <f t="shared" si="5"/>
        <v>0.15031847133757958</v>
      </c>
      <c r="I29" s="23"/>
    </row>
    <row r="30" spans="2:10" ht="18" customHeight="1" thickBot="1" x14ac:dyDescent="0.3">
      <c r="B30" s="30" t="s">
        <v>14</v>
      </c>
      <c r="C30" s="30"/>
      <c r="D30" s="31"/>
      <c r="E30" s="12">
        <v>60927</v>
      </c>
      <c r="F30" s="12">
        <v>60400</v>
      </c>
      <c r="G30" s="13">
        <f t="shared" si="4"/>
        <v>-527</v>
      </c>
      <c r="H30" s="14">
        <f t="shared" si="5"/>
        <v>-8.6496955372823425E-3</v>
      </c>
      <c r="I30" s="23"/>
    </row>
    <row r="31" spans="2:10" s="21" customFormat="1" ht="18" thickBot="1" x14ac:dyDescent="0.3">
      <c r="B31" s="17" t="s">
        <v>11</v>
      </c>
      <c r="C31" s="17"/>
      <c r="D31" s="18"/>
      <c r="E31" s="19">
        <f>E28+E29+E30</f>
        <v>2903692</v>
      </c>
      <c r="F31" s="19">
        <f>F28+F29+F30</f>
        <v>3195775</v>
      </c>
      <c r="G31" s="19">
        <f>G28+G29+G30</f>
        <v>292083</v>
      </c>
      <c r="H31" s="20">
        <f t="shared" si="5"/>
        <v>0.10059021411361813</v>
      </c>
      <c r="I31" s="23"/>
    </row>
    <row r="32" spans="2:10" ht="15" x14ac:dyDescent="0.25">
      <c r="B32" s="24"/>
      <c r="C32" s="24"/>
      <c r="D32" s="24"/>
      <c r="E32" s="25"/>
      <c r="F32" s="25"/>
      <c r="G32" s="26"/>
      <c r="H32" s="27"/>
    </row>
  </sheetData>
  <dataConsolidate link="1"/>
  <mergeCells count="15">
    <mergeCell ref="B30:D30"/>
    <mergeCell ref="B21:D21"/>
    <mergeCell ref="B22:D22"/>
    <mergeCell ref="B27:D27"/>
    <mergeCell ref="B28:D28"/>
    <mergeCell ref="B29:D29"/>
    <mergeCell ref="B20:D20"/>
    <mergeCell ref="B2:H2"/>
    <mergeCell ref="B3:H3"/>
    <mergeCell ref="I3:N3"/>
    <mergeCell ref="B11:D11"/>
    <mergeCell ref="B12:D12"/>
    <mergeCell ref="B13:D13"/>
    <mergeCell ref="B14:D14"/>
    <mergeCell ref="B19:D19"/>
  </mergeCells>
  <pageMargins left="0.70866141732283472" right="0.70866141732283472" top="0.15748031496062992" bottom="0.15748031496062992" header="0.31496062992125984" footer="0.11811023622047245"/>
  <pageSetup paperSize="9" scale="45" fitToHeight="0" orientation="landscape" r:id="rId1"/>
  <headerFooter>
    <oddFooter>&amp;C&amp;P (&amp;N)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C383D-423F-4B99-BB30-3AD4F9D6A353}">
  <sheetPr>
    <pageSetUpPr fitToPage="1"/>
  </sheetPr>
  <dimension ref="B2:P32"/>
  <sheetViews>
    <sheetView topLeftCell="B1" zoomScaleNormal="100" workbookViewId="0">
      <selection activeCell="I6" sqref="I6"/>
    </sheetView>
  </sheetViews>
  <sheetFormatPr defaultColWidth="9.140625" defaultRowHeight="13.5" x14ac:dyDescent="0.25"/>
  <cols>
    <col min="1" max="1" width="3.42578125" style="4" customWidth="1"/>
    <col min="2" max="2" width="46.7109375" style="4" customWidth="1"/>
    <col min="3" max="4" width="18.42578125" style="4" customWidth="1"/>
    <col min="5" max="10" width="25.5703125" style="4" customWidth="1"/>
    <col min="11" max="11" width="14.85546875" style="4" bestFit="1" customWidth="1"/>
    <col min="12" max="12" width="9.140625" style="4"/>
    <col min="13" max="13" width="23.42578125" style="4" customWidth="1"/>
    <col min="14" max="16384" width="9.140625" style="4"/>
  </cols>
  <sheetData>
    <row r="2" spans="2:16" s="1" customFormat="1" ht="20.25" x14ac:dyDescent="0.25">
      <c r="B2" s="38" t="s">
        <v>0</v>
      </c>
      <c r="C2" s="38"/>
      <c r="D2" s="38"/>
      <c r="E2" s="38"/>
      <c r="F2" s="38"/>
      <c r="G2" s="38"/>
      <c r="H2" s="38"/>
    </row>
    <row r="3" spans="2:16" s="1" customFormat="1" ht="21" thickBot="1" x14ac:dyDescent="0.3">
      <c r="B3" s="39">
        <v>44651</v>
      </c>
      <c r="C3" s="39"/>
      <c r="D3" s="39"/>
      <c r="E3" s="39"/>
      <c r="F3" s="39"/>
      <c r="G3" s="39"/>
      <c r="H3" s="39"/>
      <c r="I3" s="40"/>
      <c r="J3" s="40"/>
      <c r="K3" s="40"/>
      <c r="L3" s="40"/>
      <c r="M3" s="40"/>
      <c r="N3" s="40"/>
    </row>
    <row r="4" spans="2:16" s="1" customFormat="1" ht="18" thickTop="1" x14ac:dyDescent="0.25"/>
    <row r="5" spans="2:16" s="1" customFormat="1" ht="17.25" x14ac:dyDescent="0.25">
      <c r="B5" s="2"/>
      <c r="C5" s="2"/>
      <c r="D5" s="2"/>
      <c r="E5" s="2"/>
      <c r="F5" s="2"/>
      <c r="G5" s="2"/>
      <c r="H5" s="2"/>
    </row>
    <row r="6" spans="2:16" s="1" customFormat="1" ht="17.25" x14ac:dyDescent="0.25">
      <c r="B6" s="2" t="s">
        <v>1</v>
      </c>
      <c r="C6" s="28">
        <f>B3</f>
        <v>44651</v>
      </c>
      <c r="D6" s="2"/>
      <c r="E6" s="2"/>
      <c r="F6" s="2"/>
      <c r="G6" s="2"/>
      <c r="H6" s="2"/>
    </row>
    <row r="7" spans="2:16" s="1" customFormat="1" ht="18" thickBot="1" x14ac:dyDescent="0.3">
      <c r="B7" s="3"/>
      <c r="C7" s="3"/>
      <c r="D7" s="3"/>
      <c r="E7" s="3"/>
      <c r="F7" s="3"/>
      <c r="G7" s="3"/>
      <c r="H7" s="3"/>
    </row>
    <row r="9" spans="2:16" s="5" customFormat="1" ht="12.75" x14ac:dyDescent="0.25"/>
    <row r="10" spans="2:16" ht="18" thickBot="1" x14ac:dyDescent="0.3">
      <c r="B10" s="6" t="s">
        <v>2</v>
      </c>
      <c r="C10" s="7"/>
      <c r="D10" s="7"/>
      <c r="E10" s="7"/>
      <c r="F10" s="7"/>
      <c r="G10" s="7"/>
      <c r="H10" s="8" t="s">
        <v>5</v>
      </c>
    </row>
    <row r="11" spans="2:16" s="10" customFormat="1" ht="15.75" thickBot="1" x14ac:dyDescent="0.25">
      <c r="B11" s="34" t="s">
        <v>10</v>
      </c>
      <c r="C11" s="34"/>
      <c r="D11" s="35"/>
      <c r="E11" s="29">
        <f>EDATE(F11,-1)</f>
        <v>44620</v>
      </c>
      <c r="F11" s="29">
        <f>B3</f>
        <v>44651</v>
      </c>
      <c r="G11" s="9" t="s">
        <v>8</v>
      </c>
      <c r="H11" s="9" t="s">
        <v>9</v>
      </c>
      <c r="J11" s="11"/>
    </row>
    <row r="12" spans="2:16" ht="17.25" x14ac:dyDescent="0.2">
      <c r="B12" s="36" t="s">
        <v>13</v>
      </c>
      <c r="C12" s="36"/>
      <c r="D12" s="37"/>
      <c r="E12" s="12">
        <v>30073455</v>
      </c>
      <c r="F12" s="12">
        <v>31769182</v>
      </c>
      <c r="G12" s="13">
        <f t="shared" ref="G12:G14" si="0">F12-E12</f>
        <v>1695727</v>
      </c>
      <c r="H12" s="14">
        <f t="shared" ref="H12:H15" si="1">F12/E12-1</f>
        <v>5.6386171791701356E-2</v>
      </c>
      <c r="I12" s="15"/>
      <c r="J12" s="16"/>
      <c r="P12" s="4">
        <v>17986457</v>
      </c>
    </row>
    <row r="13" spans="2:16" ht="17.25" x14ac:dyDescent="0.2">
      <c r="B13" s="32" t="s">
        <v>12</v>
      </c>
      <c r="C13" s="32"/>
      <c r="D13" s="33"/>
      <c r="E13" s="12">
        <v>29632</v>
      </c>
      <c r="F13" s="12">
        <v>30841</v>
      </c>
      <c r="G13" s="13">
        <f t="shared" si="0"/>
        <v>1209</v>
      </c>
      <c r="H13" s="14">
        <f t="shared" si="1"/>
        <v>4.0800485961123067E-2</v>
      </c>
      <c r="I13" s="15"/>
      <c r="J13" s="16"/>
    </row>
    <row r="14" spans="2:16" ht="18" customHeight="1" thickBot="1" x14ac:dyDescent="0.25">
      <c r="B14" s="30" t="s">
        <v>14</v>
      </c>
      <c r="C14" s="30"/>
      <c r="D14" s="31"/>
      <c r="E14" s="12">
        <v>465374</v>
      </c>
      <c r="F14" s="12">
        <v>465250</v>
      </c>
      <c r="G14" s="13">
        <f t="shared" si="0"/>
        <v>-124</v>
      </c>
      <c r="H14" s="14">
        <f t="shared" si="1"/>
        <v>-2.6645235874800388E-4</v>
      </c>
      <c r="I14" s="15"/>
      <c r="J14" s="16"/>
    </row>
    <row r="15" spans="2:16" s="21" customFormat="1" ht="18" thickBot="1" x14ac:dyDescent="0.25">
      <c r="B15" s="17" t="s">
        <v>11</v>
      </c>
      <c r="C15" s="17"/>
      <c r="D15" s="18"/>
      <c r="E15" s="19">
        <f>E12+E13+E14</f>
        <v>30568461</v>
      </c>
      <c r="F15" s="19">
        <f>F12+F13+F14</f>
        <v>32265273</v>
      </c>
      <c r="G15" s="19">
        <f>G12+G13+G14</f>
        <v>1696812</v>
      </c>
      <c r="H15" s="20">
        <f t="shared" si="1"/>
        <v>5.5508584485165935E-2</v>
      </c>
      <c r="I15" s="15"/>
      <c r="J15" s="16"/>
    </row>
    <row r="16" spans="2:16" ht="15" x14ac:dyDescent="0.25">
      <c r="B16" s="22"/>
    </row>
    <row r="17" spans="2:10" ht="15" x14ac:dyDescent="0.25">
      <c r="B17" s="22"/>
    </row>
    <row r="18" spans="2:10" ht="18" thickBot="1" x14ac:dyDescent="0.3">
      <c r="B18" s="6" t="s">
        <v>3</v>
      </c>
      <c r="C18" s="7"/>
      <c r="D18" s="7"/>
      <c r="E18" s="7"/>
      <c r="F18" s="7"/>
      <c r="G18" s="7"/>
      <c r="H18" s="8" t="s">
        <v>6</v>
      </c>
    </row>
    <row r="19" spans="2:10" ht="15.75" thickBot="1" x14ac:dyDescent="0.25">
      <c r="B19" s="34" t="s">
        <v>10</v>
      </c>
      <c r="C19" s="34"/>
      <c r="D19" s="35"/>
      <c r="E19" s="29">
        <f>E11</f>
        <v>44620</v>
      </c>
      <c r="F19" s="29">
        <f>F11</f>
        <v>44651</v>
      </c>
      <c r="G19" s="9" t="s">
        <v>8</v>
      </c>
      <c r="H19" s="9" t="s">
        <v>9</v>
      </c>
      <c r="J19" s="11"/>
    </row>
    <row r="20" spans="2:10" ht="17.25" x14ac:dyDescent="0.2">
      <c r="B20" s="36" t="s">
        <v>13</v>
      </c>
      <c r="C20" s="36"/>
      <c r="D20" s="37"/>
      <c r="E20" s="12">
        <v>18128529</v>
      </c>
      <c r="F20" s="12">
        <v>18881687</v>
      </c>
      <c r="G20" s="13">
        <f>F20-E20</f>
        <v>753158</v>
      </c>
      <c r="H20" s="14">
        <f>F20/E20-1</f>
        <v>4.1545455784084862E-2</v>
      </c>
      <c r="I20" s="16"/>
    </row>
    <row r="21" spans="2:10" ht="17.25" x14ac:dyDescent="0.2">
      <c r="B21" s="32" t="s">
        <v>12</v>
      </c>
      <c r="C21" s="32"/>
      <c r="D21" s="33"/>
      <c r="E21" s="12">
        <v>20698</v>
      </c>
      <c r="F21" s="12">
        <v>21131</v>
      </c>
      <c r="G21" s="13">
        <f>F21-E21</f>
        <v>433</v>
      </c>
      <c r="H21" s="14">
        <f>F21/E21-1</f>
        <v>2.0919895642091069E-2</v>
      </c>
      <c r="I21" s="16"/>
    </row>
    <row r="22" spans="2:10" ht="18" customHeight="1" thickBot="1" x14ac:dyDescent="0.25">
      <c r="B22" s="30" t="s">
        <v>14</v>
      </c>
      <c r="C22" s="30"/>
      <c r="D22" s="31"/>
      <c r="E22" s="12">
        <v>361205</v>
      </c>
      <c r="F22" s="12">
        <v>360205</v>
      </c>
      <c r="G22" s="13">
        <f t="shared" ref="G22" si="2">F22-E22</f>
        <v>-1000</v>
      </c>
      <c r="H22" s="14">
        <f t="shared" ref="H22:H23" si="3">F22/E22-1</f>
        <v>-2.7685109563820864E-3</v>
      </c>
      <c r="I22" s="16"/>
    </row>
    <row r="23" spans="2:10" s="21" customFormat="1" ht="18" thickBot="1" x14ac:dyDescent="0.25">
      <c r="B23" s="17" t="s">
        <v>11</v>
      </c>
      <c r="C23" s="17"/>
      <c r="D23" s="18"/>
      <c r="E23" s="19">
        <f>E20+E21+E22</f>
        <v>18510432</v>
      </c>
      <c r="F23" s="19">
        <f>F20+F21+F22</f>
        <v>19263023</v>
      </c>
      <c r="G23" s="19">
        <f>G20+G21+G22</f>
        <v>752591</v>
      </c>
      <c r="H23" s="20">
        <f t="shared" si="3"/>
        <v>4.0657668065229302E-2</v>
      </c>
      <c r="I23" s="16"/>
    </row>
    <row r="24" spans="2:10" ht="15" x14ac:dyDescent="0.25">
      <c r="B24" s="22"/>
    </row>
    <row r="25" spans="2:10" ht="15" x14ac:dyDescent="0.25">
      <c r="B25" s="22"/>
    </row>
    <row r="26" spans="2:10" ht="18" thickBot="1" x14ac:dyDescent="0.3">
      <c r="B26" s="6" t="s">
        <v>4</v>
      </c>
      <c r="C26" s="7"/>
      <c r="D26" s="7"/>
      <c r="E26" s="7"/>
      <c r="F26" s="7"/>
      <c r="G26" s="7"/>
      <c r="H26" s="8" t="s">
        <v>7</v>
      </c>
    </row>
    <row r="27" spans="2:10" ht="15.75" thickBot="1" x14ac:dyDescent="0.3">
      <c r="B27" s="34" t="s">
        <v>10</v>
      </c>
      <c r="C27" s="34"/>
      <c r="D27" s="35"/>
      <c r="E27" s="29">
        <f>E11</f>
        <v>44620</v>
      </c>
      <c r="F27" s="29">
        <f>F11</f>
        <v>44651</v>
      </c>
      <c r="G27" s="9" t="s">
        <v>8</v>
      </c>
      <c r="H27" s="9" t="s">
        <v>9</v>
      </c>
    </row>
    <row r="28" spans="2:10" ht="17.25" x14ac:dyDescent="0.25">
      <c r="B28" s="36" t="s">
        <v>13</v>
      </c>
      <c r="C28" s="36"/>
      <c r="D28" s="37"/>
      <c r="E28" s="12">
        <v>3133569</v>
      </c>
      <c r="F28" s="12">
        <v>1990756</v>
      </c>
      <c r="G28" s="13">
        <f t="shared" ref="G28:G30" si="4">F28-E28</f>
        <v>-1142813</v>
      </c>
      <c r="H28" s="14">
        <f t="shared" ref="H28:H31" si="5">F28/E28-1</f>
        <v>-0.36470012308648703</v>
      </c>
      <c r="I28" s="23"/>
    </row>
    <row r="29" spans="2:10" ht="17.25" x14ac:dyDescent="0.25">
      <c r="B29" s="32" t="s">
        <v>12</v>
      </c>
      <c r="C29" s="32"/>
      <c r="D29" s="33"/>
      <c r="E29" s="12">
        <v>1806</v>
      </c>
      <c r="F29" s="12">
        <v>1122</v>
      </c>
      <c r="G29" s="13">
        <f t="shared" si="4"/>
        <v>-684</v>
      </c>
      <c r="H29" s="14">
        <f t="shared" si="5"/>
        <v>-0.37873754152823924</v>
      </c>
      <c r="I29" s="23"/>
    </row>
    <row r="30" spans="2:10" ht="18" customHeight="1" thickBot="1" x14ac:dyDescent="0.3">
      <c r="B30" s="30" t="s">
        <v>14</v>
      </c>
      <c r="C30" s="30"/>
      <c r="D30" s="31"/>
      <c r="E30" s="12">
        <v>60400</v>
      </c>
      <c r="F30" s="12">
        <v>10834</v>
      </c>
      <c r="G30" s="13">
        <f t="shared" si="4"/>
        <v>-49566</v>
      </c>
      <c r="H30" s="14">
        <f t="shared" si="5"/>
        <v>-0.82062913907284774</v>
      </c>
      <c r="I30" s="23"/>
    </row>
    <row r="31" spans="2:10" s="21" customFormat="1" ht="18" thickBot="1" x14ac:dyDescent="0.3">
      <c r="B31" s="17" t="s">
        <v>11</v>
      </c>
      <c r="C31" s="17"/>
      <c r="D31" s="18"/>
      <c r="E31" s="19">
        <f>E28+E29+E30</f>
        <v>3195775</v>
      </c>
      <c r="F31" s="19">
        <f>F28+F29+F30</f>
        <v>2002712</v>
      </c>
      <c r="G31" s="19">
        <f>G28+G29+G30</f>
        <v>-1193063</v>
      </c>
      <c r="H31" s="20">
        <f t="shared" si="5"/>
        <v>-0.37332509328723085</v>
      </c>
      <c r="I31" s="23"/>
    </row>
    <row r="32" spans="2:10" ht="15" x14ac:dyDescent="0.25">
      <c r="B32" s="24"/>
      <c r="C32" s="24"/>
      <c r="D32" s="24"/>
      <c r="E32" s="25"/>
      <c r="F32" s="25"/>
      <c r="G32" s="26"/>
      <c r="H32" s="27"/>
    </row>
  </sheetData>
  <dataConsolidate link="1"/>
  <mergeCells count="15">
    <mergeCell ref="B20:D20"/>
    <mergeCell ref="B2:H2"/>
    <mergeCell ref="B3:H3"/>
    <mergeCell ref="I3:N3"/>
    <mergeCell ref="B11:D11"/>
    <mergeCell ref="B12:D12"/>
    <mergeCell ref="B13:D13"/>
    <mergeCell ref="B14:D14"/>
    <mergeCell ref="B19:D19"/>
    <mergeCell ref="B30:D30"/>
    <mergeCell ref="B21:D21"/>
    <mergeCell ref="B22:D22"/>
    <mergeCell ref="B27:D27"/>
    <mergeCell ref="B28:D28"/>
    <mergeCell ref="B29:D29"/>
  </mergeCells>
  <pageMargins left="0.70866141732283472" right="0.70866141732283472" top="0.15748031496062992" bottom="0.15748031496062992" header="0.31496062992125984" footer="0.11811023622047245"/>
  <pageSetup paperSize="9" scale="45" fitToHeight="0" orientation="landscape" r:id="rId1"/>
  <headerFooter>
    <oddFooter>&amp;C&amp;P (&amp;N)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9A478-690F-4F94-AFE9-FF83A1688F46}">
  <sheetPr>
    <pageSetUpPr fitToPage="1"/>
  </sheetPr>
  <dimension ref="B2:N32"/>
  <sheetViews>
    <sheetView topLeftCell="B1" zoomScaleNormal="100" workbookViewId="0">
      <selection activeCell="I7" sqref="I7"/>
    </sheetView>
  </sheetViews>
  <sheetFormatPr defaultColWidth="9.140625" defaultRowHeight="13.5" x14ac:dyDescent="0.25"/>
  <cols>
    <col min="1" max="1" width="3.42578125" style="4" customWidth="1"/>
    <col min="2" max="2" width="46.7109375" style="4" customWidth="1"/>
    <col min="3" max="4" width="18.42578125" style="4" customWidth="1"/>
    <col min="5" max="10" width="25.5703125" style="4" customWidth="1"/>
    <col min="11" max="11" width="14.85546875" style="4" bestFit="1" customWidth="1"/>
    <col min="12" max="12" width="9.140625" style="4"/>
    <col min="13" max="13" width="23.42578125" style="4" customWidth="1"/>
    <col min="14" max="16384" width="9.140625" style="4"/>
  </cols>
  <sheetData>
    <row r="2" spans="2:14" s="1" customFormat="1" ht="20.25" x14ac:dyDescent="0.25">
      <c r="B2" s="38" t="s">
        <v>0</v>
      </c>
      <c r="C2" s="38"/>
      <c r="D2" s="38"/>
      <c r="E2" s="38"/>
      <c r="F2" s="38"/>
      <c r="G2" s="38"/>
      <c r="H2" s="38"/>
    </row>
    <row r="3" spans="2:14" s="1" customFormat="1" ht="21" thickBot="1" x14ac:dyDescent="0.3">
      <c r="B3" s="39">
        <v>44681</v>
      </c>
      <c r="C3" s="39"/>
      <c r="D3" s="39"/>
      <c r="E3" s="39"/>
      <c r="F3" s="39"/>
      <c r="G3" s="39"/>
      <c r="H3" s="39"/>
      <c r="I3" s="40"/>
      <c r="J3" s="40"/>
      <c r="K3" s="40"/>
      <c r="L3" s="40"/>
      <c r="M3" s="40"/>
      <c r="N3" s="40"/>
    </row>
    <row r="4" spans="2:14" s="1" customFormat="1" ht="18" thickTop="1" x14ac:dyDescent="0.25"/>
    <row r="5" spans="2:14" s="1" customFormat="1" ht="17.25" x14ac:dyDescent="0.25">
      <c r="B5" s="2"/>
      <c r="C5" s="2"/>
      <c r="D5" s="2"/>
      <c r="E5" s="2"/>
      <c r="F5" s="2"/>
      <c r="G5" s="2"/>
      <c r="H5" s="2"/>
    </row>
    <row r="6" spans="2:14" s="1" customFormat="1" ht="17.25" x14ac:dyDescent="0.25">
      <c r="B6" s="2" t="s">
        <v>1</v>
      </c>
      <c r="C6" s="28">
        <f>B3</f>
        <v>44681</v>
      </c>
      <c r="D6" s="2"/>
      <c r="E6" s="2"/>
      <c r="F6" s="2"/>
      <c r="G6" s="2"/>
      <c r="H6" s="2"/>
    </row>
    <row r="7" spans="2:14" s="1" customFormat="1" ht="18" thickBot="1" x14ac:dyDescent="0.3">
      <c r="B7" s="3"/>
      <c r="C7" s="3"/>
      <c r="D7" s="3"/>
      <c r="E7" s="3"/>
      <c r="F7" s="3"/>
      <c r="G7" s="3"/>
      <c r="H7" s="3"/>
    </row>
    <row r="9" spans="2:14" s="5" customFormat="1" ht="12.75" x14ac:dyDescent="0.25"/>
    <row r="10" spans="2:14" ht="18" thickBot="1" x14ac:dyDescent="0.3">
      <c r="B10" s="6" t="s">
        <v>2</v>
      </c>
      <c r="C10" s="7"/>
      <c r="D10" s="7"/>
      <c r="E10" s="7"/>
      <c r="F10" s="7"/>
      <c r="G10" s="7"/>
      <c r="H10" s="8" t="s">
        <v>5</v>
      </c>
    </row>
    <row r="11" spans="2:14" s="10" customFormat="1" ht="15.75" thickBot="1" x14ac:dyDescent="0.25">
      <c r="B11" s="34" t="s">
        <v>10</v>
      </c>
      <c r="C11" s="34"/>
      <c r="D11" s="35"/>
      <c r="E11" s="29">
        <f>EDATE(F11,-1)</f>
        <v>44650</v>
      </c>
      <c r="F11" s="29">
        <f>B3</f>
        <v>44681</v>
      </c>
      <c r="G11" s="9" t="s">
        <v>8</v>
      </c>
      <c r="H11" s="9" t="s">
        <v>9</v>
      </c>
      <c r="J11" s="11"/>
    </row>
    <row r="12" spans="2:14" ht="17.25" x14ac:dyDescent="0.2">
      <c r="B12" s="36" t="s">
        <v>13</v>
      </c>
      <c r="C12" s="36"/>
      <c r="D12" s="37"/>
      <c r="E12" s="12">
        <v>31769182</v>
      </c>
      <c r="F12" s="12">
        <v>32683608</v>
      </c>
      <c r="G12" s="13">
        <f t="shared" ref="G12:G14" si="0">F12-E12</f>
        <v>914426</v>
      </c>
      <c r="H12" s="14">
        <f t="shared" ref="H12:H15" si="1">F12/E12-1</f>
        <v>2.8783429173593555E-2</v>
      </c>
      <c r="I12" s="15"/>
      <c r="J12" s="16"/>
    </row>
    <row r="13" spans="2:14" ht="17.25" x14ac:dyDescent="0.2">
      <c r="B13" s="32" t="s">
        <v>12</v>
      </c>
      <c r="C13" s="32"/>
      <c r="D13" s="33"/>
      <c r="E13" s="12">
        <v>30841</v>
      </c>
      <c r="F13" s="12">
        <v>31776</v>
      </c>
      <c r="G13" s="13">
        <f t="shared" si="0"/>
        <v>935</v>
      </c>
      <c r="H13" s="14">
        <f t="shared" si="1"/>
        <v>3.0316786096430182E-2</v>
      </c>
      <c r="I13" s="15"/>
      <c r="J13" s="16"/>
    </row>
    <row r="14" spans="2:14" ht="18" customHeight="1" thickBot="1" x14ac:dyDescent="0.25">
      <c r="B14" s="30" t="s">
        <v>14</v>
      </c>
      <c r="C14" s="30"/>
      <c r="D14" s="31"/>
      <c r="E14" s="12">
        <v>465250</v>
      </c>
      <c r="F14" s="12">
        <v>481688</v>
      </c>
      <c r="G14" s="13">
        <f t="shared" si="0"/>
        <v>16438</v>
      </c>
      <c r="H14" s="14">
        <f t="shared" si="1"/>
        <v>3.533154218162271E-2</v>
      </c>
      <c r="I14" s="15"/>
      <c r="J14" s="16"/>
    </row>
    <row r="15" spans="2:14" s="21" customFormat="1" ht="18" thickBot="1" x14ac:dyDescent="0.25">
      <c r="B15" s="17" t="s">
        <v>11</v>
      </c>
      <c r="C15" s="17"/>
      <c r="D15" s="18"/>
      <c r="E15" s="19">
        <f>E12+E13+E14</f>
        <v>32265273</v>
      </c>
      <c r="F15" s="19">
        <f>F12+F13+F14</f>
        <v>33197072</v>
      </c>
      <c r="G15" s="19">
        <f>G12+G13+G14</f>
        <v>931799</v>
      </c>
      <c r="H15" s="20">
        <f t="shared" si="1"/>
        <v>2.8879315541511241E-2</v>
      </c>
      <c r="I15" s="15"/>
      <c r="J15" s="16"/>
    </row>
    <row r="16" spans="2:14" ht="15" x14ac:dyDescent="0.25">
      <c r="B16" s="22"/>
    </row>
    <row r="17" spans="2:10" ht="15" x14ac:dyDescent="0.25">
      <c r="B17" s="22"/>
    </row>
    <row r="18" spans="2:10" ht="18" thickBot="1" x14ac:dyDescent="0.3">
      <c r="B18" s="6" t="s">
        <v>3</v>
      </c>
      <c r="C18" s="7"/>
      <c r="D18" s="7"/>
      <c r="E18" s="7"/>
      <c r="F18" s="7"/>
      <c r="G18" s="7"/>
      <c r="H18" s="8" t="s">
        <v>6</v>
      </c>
    </row>
    <row r="19" spans="2:10" ht="15.75" thickBot="1" x14ac:dyDescent="0.25">
      <c r="B19" s="34" t="s">
        <v>10</v>
      </c>
      <c r="C19" s="34"/>
      <c r="D19" s="35"/>
      <c r="E19" s="29">
        <f>E11</f>
        <v>44650</v>
      </c>
      <c r="F19" s="29">
        <f>F11</f>
        <v>44681</v>
      </c>
      <c r="G19" s="9" t="s">
        <v>8</v>
      </c>
      <c r="H19" s="9" t="s">
        <v>9</v>
      </c>
      <c r="J19" s="11"/>
    </row>
    <row r="20" spans="2:10" ht="17.25" x14ac:dyDescent="0.2">
      <c r="B20" s="36" t="s">
        <v>13</v>
      </c>
      <c r="C20" s="36"/>
      <c r="D20" s="37"/>
      <c r="E20" s="12">
        <v>18881687</v>
      </c>
      <c r="F20" s="12">
        <v>19323213</v>
      </c>
      <c r="G20" s="13">
        <f>F20-E20</f>
        <v>441526</v>
      </c>
      <c r="H20" s="14">
        <f>F20/E20-1</f>
        <v>2.338382158331509E-2</v>
      </c>
      <c r="I20" s="16"/>
    </row>
    <row r="21" spans="2:10" ht="17.25" x14ac:dyDescent="0.2">
      <c r="B21" s="32" t="s">
        <v>12</v>
      </c>
      <c r="C21" s="32"/>
      <c r="D21" s="33"/>
      <c r="E21" s="12">
        <v>21131</v>
      </c>
      <c r="F21" s="12">
        <v>21524</v>
      </c>
      <c r="G21" s="13">
        <f>F21-E21</f>
        <v>393</v>
      </c>
      <c r="H21" s="14">
        <f>F21/E21-1</f>
        <v>1.8598267947565139E-2</v>
      </c>
      <c r="I21" s="16"/>
    </row>
    <row r="22" spans="2:10" ht="18" customHeight="1" thickBot="1" x14ac:dyDescent="0.25">
      <c r="B22" s="30" t="s">
        <v>14</v>
      </c>
      <c r="C22" s="30"/>
      <c r="D22" s="31"/>
      <c r="E22" s="12">
        <v>360205</v>
      </c>
      <c r="F22" s="12">
        <v>374023</v>
      </c>
      <c r="G22" s="13">
        <f t="shared" ref="G22" si="2">F22-E22</f>
        <v>13818</v>
      </c>
      <c r="H22" s="14">
        <f t="shared" ref="H22:H23" si="3">F22/E22-1</f>
        <v>3.8361488596771354E-2</v>
      </c>
      <c r="I22" s="16"/>
    </row>
    <row r="23" spans="2:10" s="21" customFormat="1" ht="18" thickBot="1" x14ac:dyDescent="0.25">
      <c r="B23" s="17" t="s">
        <v>11</v>
      </c>
      <c r="C23" s="17"/>
      <c r="D23" s="18"/>
      <c r="E23" s="19">
        <f>E20+E21+E22</f>
        <v>19263023</v>
      </c>
      <c r="F23" s="19">
        <f>F20+F21+F22</f>
        <v>19718760</v>
      </c>
      <c r="G23" s="19">
        <f>G20+G21+G22</f>
        <v>455737</v>
      </c>
      <c r="H23" s="20">
        <f t="shared" si="3"/>
        <v>2.3658643817224378E-2</v>
      </c>
      <c r="I23" s="16"/>
    </row>
    <row r="24" spans="2:10" ht="15" x14ac:dyDescent="0.25">
      <c r="B24" s="22"/>
    </row>
    <row r="25" spans="2:10" ht="15" x14ac:dyDescent="0.25">
      <c r="B25" s="22"/>
    </row>
    <row r="26" spans="2:10" ht="18" thickBot="1" x14ac:dyDescent="0.3">
      <c r="B26" s="6" t="s">
        <v>4</v>
      </c>
      <c r="C26" s="7"/>
      <c r="D26" s="7"/>
      <c r="E26" s="7"/>
      <c r="F26" s="7"/>
      <c r="G26" s="7"/>
      <c r="H26" s="8" t="s">
        <v>7</v>
      </c>
    </row>
    <row r="27" spans="2:10" ht="15.75" thickBot="1" x14ac:dyDescent="0.3">
      <c r="B27" s="34" t="s">
        <v>10</v>
      </c>
      <c r="C27" s="34"/>
      <c r="D27" s="35"/>
      <c r="E27" s="29">
        <f>E11</f>
        <v>44650</v>
      </c>
      <c r="F27" s="29">
        <f>F11</f>
        <v>44681</v>
      </c>
      <c r="G27" s="9" t="s">
        <v>8</v>
      </c>
      <c r="H27" s="9" t="s">
        <v>9</v>
      </c>
    </row>
    <row r="28" spans="2:10" ht="17.25" x14ac:dyDescent="0.25">
      <c r="B28" s="36" t="s">
        <v>13</v>
      </c>
      <c r="C28" s="36"/>
      <c r="D28" s="37"/>
      <c r="E28" s="12">
        <v>1990756</v>
      </c>
      <c r="F28" s="12">
        <v>2362460</v>
      </c>
      <c r="G28" s="13">
        <f t="shared" ref="G28:G30" si="4">F28-E28</f>
        <v>371704</v>
      </c>
      <c r="H28" s="14">
        <f t="shared" ref="H28:H31" si="5">F28/E28-1</f>
        <v>0.18671499671481584</v>
      </c>
      <c r="I28" s="23"/>
    </row>
    <row r="29" spans="2:10" ht="17.25" x14ac:dyDescent="0.25">
      <c r="B29" s="32" t="s">
        <v>12</v>
      </c>
      <c r="C29" s="32"/>
      <c r="D29" s="33"/>
      <c r="E29" s="12">
        <v>1122</v>
      </c>
      <c r="F29" s="12">
        <v>1384</v>
      </c>
      <c r="G29" s="13">
        <f t="shared" si="4"/>
        <v>262</v>
      </c>
      <c r="H29" s="14">
        <f t="shared" si="5"/>
        <v>0.23351158645276282</v>
      </c>
      <c r="I29" s="23"/>
    </row>
    <row r="30" spans="2:10" ht="18" customHeight="1" thickBot="1" x14ac:dyDescent="0.3">
      <c r="B30" s="30" t="s">
        <v>14</v>
      </c>
      <c r="C30" s="30"/>
      <c r="D30" s="31"/>
      <c r="E30" s="12">
        <v>10834</v>
      </c>
      <c r="F30" s="12">
        <v>54703</v>
      </c>
      <c r="G30" s="13">
        <f t="shared" si="4"/>
        <v>43869</v>
      </c>
      <c r="H30" s="14">
        <f t="shared" si="5"/>
        <v>4.0491969724940002</v>
      </c>
      <c r="I30" s="23"/>
    </row>
    <row r="31" spans="2:10" s="21" customFormat="1" ht="18" thickBot="1" x14ac:dyDescent="0.3">
      <c r="B31" s="17" t="s">
        <v>11</v>
      </c>
      <c r="C31" s="17"/>
      <c r="D31" s="18"/>
      <c r="E31" s="19">
        <f>E28+E29+E30</f>
        <v>2002712</v>
      </c>
      <c r="F31" s="19">
        <f>F28+F29+F30</f>
        <v>2418547</v>
      </c>
      <c r="G31" s="19">
        <f>G28+G29+G30</f>
        <v>415835</v>
      </c>
      <c r="H31" s="20">
        <f t="shared" si="5"/>
        <v>0.20763594565768817</v>
      </c>
      <c r="I31" s="23"/>
    </row>
    <row r="32" spans="2:10" ht="15" x14ac:dyDescent="0.25">
      <c r="B32" s="24"/>
      <c r="C32" s="24"/>
      <c r="D32" s="24"/>
      <c r="E32" s="25"/>
      <c r="F32" s="25"/>
      <c r="G32" s="26"/>
      <c r="H32" s="27"/>
    </row>
  </sheetData>
  <dataConsolidate link="1"/>
  <mergeCells count="15">
    <mergeCell ref="B30:D30"/>
    <mergeCell ref="B21:D21"/>
    <mergeCell ref="B22:D22"/>
    <mergeCell ref="B27:D27"/>
    <mergeCell ref="B28:D28"/>
    <mergeCell ref="B29:D29"/>
    <mergeCell ref="B20:D20"/>
    <mergeCell ref="B2:H2"/>
    <mergeCell ref="B3:H3"/>
    <mergeCell ref="I3:N3"/>
    <mergeCell ref="B11:D11"/>
    <mergeCell ref="B12:D12"/>
    <mergeCell ref="B13:D13"/>
    <mergeCell ref="B14:D14"/>
    <mergeCell ref="B19:D19"/>
  </mergeCells>
  <pageMargins left="0.70866141732283472" right="0.70866141732283472" top="0.15748031496062992" bottom="0.15748031496062992" header="0.31496062992125984" footer="0.11811023622047245"/>
  <pageSetup paperSize="9" scale="45" fitToHeight="0" orientation="landscape" r:id="rId1"/>
  <headerFooter>
    <oddFooter>&amp;C&amp;P (&amp;N)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5F3A8-4B82-414D-9C21-F2DAF8AE3E19}">
  <sheetPr>
    <pageSetUpPr fitToPage="1"/>
  </sheetPr>
  <dimension ref="B2:P32"/>
  <sheetViews>
    <sheetView tabSelected="1" topLeftCell="B1" zoomScaleNormal="100" workbookViewId="0">
      <selection activeCell="I11" sqref="I11"/>
    </sheetView>
  </sheetViews>
  <sheetFormatPr defaultColWidth="9.140625" defaultRowHeight="13.5" x14ac:dyDescent="0.25"/>
  <cols>
    <col min="1" max="1" width="3.42578125" style="4" customWidth="1"/>
    <col min="2" max="2" width="46.7109375" style="4" customWidth="1"/>
    <col min="3" max="4" width="18.42578125" style="4" customWidth="1"/>
    <col min="5" max="10" width="25.5703125" style="4" customWidth="1"/>
    <col min="11" max="11" width="14.85546875" style="4" bestFit="1" customWidth="1"/>
    <col min="12" max="12" width="9.140625" style="4"/>
    <col min="13" max="13" width="23.42578125" style="4" customWidth="1"/>
    <col min="14" max="16384" width="9.140625" style="4"/>
  </cols>
  <sheetData>
    <row r="2" spans="2:16" s="1" customFormat="1" ht="20.25" x14ac:dyDescent="0.25">
      <c r="B2" s="38" t="s">
        <v>0</v>
      </c>
      <c r="C2" s="38"/>
      <c r="D2" s="38"/>
      <c r="E2" s="38"/>
      <c r="F2" s="38"/>
      <c r="G2" s="38"/>
      <c r="H2" s="38"/>
    </row>
    <row r="3" spans="2:16" s="1" customFormat="1" ht="21" thickBot="1" x14ac:dyDescent="0.3">
      <c r="B3" s="39">
        <v>44712</v>
      </c>
      <c r="C3" s="39"/>
      <c r="D3" s="39"/>
      <c r="E3" s="39"/>
      <c r="F3" s="39"/>
      <c r="G3" s="39"/>
      <c r="H3" s="39"/>
      <c r="I3" s="40"/>
      <c r="J3" s="40"/>
      <c r="K3" s="40"/>
      <c r="L3" s="40"/>
      <c r="M3" s="40"/>
      <c r="N3" s="40"/>
    </row>
    <row r="4" spans="2:16" s="1" customFormat="1" ht="18" thickTop="1" x14ac:dyDescent="0.25"/>
    <row r="5" spans="2:16" s="1" customFormat="1" ht="17.25" x14ac:dyDescent="0.25">
      <c r="B5" s="2"/>
      <c r="C5" s="2"/>
      <c r="D5" s="2"/>
      <c r="E5" s="2"/>
      <c r="F5" s="2"/>
      <c r="G5" s="2"/>
      <c r="H5" s="2"/>
    </row>
    <row r="6" spans="2:16" s="1" customFormat="1" ht="17.25" x14ac:dyDescent="0.25">
      <c r="B6" s="2" t="s">
        <v>1</v>
      </c>
      <c r="C6" s="28">
        <f>B3</f>
        <v>44712</v>
      </c>
      <c r="D6" s="2"/>
      <c r="E6" s="2"/>
      <c r="F6" s="2"/>
      <c r="G6" s="2"/>
      <c r="H6" s="2"/>
    </row>
    <row r="7" spans="2:16" s="1" customFormat="1" ht="18" thickBot="1" x14ac:dyDescent="0.3">
      <c r="B7" s="3"/>
      <c r="C7" s="3"/>
      <c r="D7" s="3"/>
      <c r="E7" s="3"/>
      <c r="F7" s="3"/>
      <c r="G7" s="3"/>
      <c r="H7" s="3"/>
    </row>
    <row r="9" spans="2:16" s="5" customFormat="1" ht="12.75" x14ac:dyDescent="0.25"/>
    <row r="10" spans="2:16" ht="18" thickBot="1" x14ac:dyDescent="0.3">
      <c r="B10" s="6" t="s">
        <v>2</v>
      </c>
      <c r="C10" s="7"/>
      <c r="D10" s="7"/>
      <c r="E10" s="7"/>
      <c r="F10" s="7"/>
      <c r="G10" s="7"/>
      <c r="H10" s="8" t="s">
        <v>5</v>
      </c>
    </row>
    <row r="11" spans="2:16" s="10" customFormat="1" ht="15.75" thickBot="1" x14ac:dyDescent="0.25">
      <c r="B11" s="34" t="s">
        <v>10</v>
      </c>
      <c r="C11" s="34"/>
      <c r="D11" s="35"/>
      <c r="E11" s="29">
        <f>EDATE(F11,-1)</f>
        <v>44681</v>
      </c>
      <c r="F11" s="29">
        <f>B3</f>
        <v>44712</v>
      </c>
      <c r="G11" s="9" t="s">
        <v>8</v>
      </c>
      <c r="H11" s="9" t="s">
        <v>9</v>
      </c>
      <c r="J11" s="11"/>
    </row>
    <row r="12" spans="2:16" ht="17.25" x14ac:dyDescent="0.2">
      <c r="B12" s="36" t="s">
        <v>13</v>
      </c>
      <c r="C12" s="36"/>
      <c r="D12" s="37"/>
      <c r="E12" s="12">
        <v>32683608</v>
      </c>
      <c r="F12" s="12">
        <v>33180166</v>
      </c>
      <c r="G12" s="13">
        <f t="shared" ref="G12:G14" si="0">F12-E12</f>
        <v>496558</v>
      </c>
      <c r="H12" s="14">
        <f t="shared" ref="H12:H15" si="1">F12/E12-1</f>
        <v>1.5192875890568835E-2</v>
      </c>
      <c r="I12" s="15"/>
      <c r="J12" s="16"/>
      <c r="P12" s="4">
        <v>17986457</v>
      </c>
    </row>
    <row r="13" spans="2:16" ht="17.25" x14ac:dyDescent="0.2">
      <c r="B13" s="32" t="s">
        <v>12</v>
      </c>
      <c r="C13" s="32"/>
      <c r="D13" s="33"/>
      <c r="E13" s="12">
        <v>31776</v>
      </c>
      <c r="F13" s="12">
        <v>31905</v>
      </c>
      <c r="G13" s="13">
        <f t="shared" si="0"/>
        <v>129</v>
      </c>
      <c r="H13" s="14">
        <f t="shared" si="1"/>
        <v>4.0596676737159054E-3</v>
      </c>
      <c r="I13" s="15"/>
      <c r="J13" s="16"/>
    </row>
    <row r="14" spans="2:16" ht="18" customHeight="1" thickBot="1" x14ac:dyDescent="0.25">
      <c r="B14" s="30" t="s">
        <v>14</v>
      </c>
      <c r="C14" s="30"/>
      <c r="D14" s="31"/>
      <c r="E14" s="12">
        <v>481688</v>
      </c>
      <c r="F14" s="12">
        <v>486245</v>
      </c>
      <c r="G14" s="13">
        <f t="shared" si="0"/>
        <v>4557</v>
      </c>
      <c r="H14" s="14">
        <f t="shared" si="1"/>
        <v>9.4604806430718114E-3</v>
      </c>
      <c r="I14" s="15"/>
      <c r="J14" s="16"/>
    </row>
    <row r="15" spans="2:16" s="21" customFormat="1" ht="18" thickBot="1" x14ac:dyDescent="0.25">
      <c r="B15" s="17" t="s">
        <v>11</v>
      </c>
      <c r="C15" s="17"/>
      <c r="D15" s="18"/>
      <c r="E15" s="19">
        <f>E12+E13+E14</f>
        <v>33197072</v>
      </c>
      <c r="F15" s="19">
        <f>F12+F13+F14</f>
        <v>33698316</v>
      </c>
      <c r="G15" s="19">
        <f>G12+G13+G14</f>
        <v>501244</v>
      </c>
      <c r="H15" s="20">
        <f t="shared" si="1"/>
        <v>1.5099042469769675E-2</v>
      </c>
      <c r="I15" s="15"/>
      <c r="J15" s="16"/>
    </row>
    <row r="16" spans="2:16" ht="15" x14ac:dyDescent="0.25">
      <c r="B16" s="22"/>
    </row>
    <row r="17" spans="2:10" ht="15" x14ac:dyDescent="0.25">
      <c r="B17" s="22"/>
    </row>
    <row r="18" spans="2:10" ht="18" thickBot="1" x14ac:dyDescent="0.3">
      <c r="B18" s="6" t="s">
        <v>3</v>
      </c>
      <c r="C18" s="7"/>
      <c r="D18" s="7"/>
      <c r="E18" s="7"/>
      <c r="F18" s="7"/>
      <c r="G18" s="7"/>
      <c r="H18" s="8" t="s">
        <v>6</v>
      </c>
    </row>
    <row r="19" spans="2:10" ht="15.75" thickBot="1" x14ac:dyDescent="0.25">
      <c r="B19" s="34" t="s">
        <v>10</v>
      </c>
      <c r="C19" s="34"/>
      <c r="D19" s="35"/>
      <c r="E19" s="29">
        <f>E11</f>
        <v>44681</v>
      </c>
      <c r="F19" s="29">
        <f>F11</f>
        <v>44712</v>
      </c>
      <c r="G19" s="9" t="s">
        <v>8</v>
      </c>
      <c r="H19" s="9" t="s">
        <v>9</v>
      </c>
      <c r="J19" s="11"/>
    </row>
    <row r="20" spans="2:10" ht="17.25" x14ac:dyDescent="0.2">
      <c r="B20" s="36" t="s">
        <v>13</v>
      </c>
      <c r="C20" s="36"/>
      <c r="D20" s="37"/>
      <c r="E20" s="12">
        <v>19323213</v>
      </c>
      <c r="F20" s="12">
        <v>19805248</v>
      </c>
      <c r="G20" s="13">
        <f>F20-E20</f>
        <v>482035</v>
      </c>
      <c r="H20" s="14">
        <f>F20/E20-1</f>
        <v>2.4945903147680415E-2</v>
      </c>
      <c r="I20" s="16"/>
    </row>
    <row r="21" spans="2:10" ht="17.25" x14ac:dyDescent="0.2">
      <c r="B21" s="32" t="s">
        <v>12</v>
      </c>
      <c r="C21" s="32"/>
      <c r="D21" s="33"/>
      <c r="E21" s="12">
        <v>21524</v>
      </c>
      <c r="F21" s="12">
        <v>21686</v>
      </c>
      <c r="G21" s="13">
        <f>F21-E21</f>
        <v>162</v>
      </c>
      <c r="H21" s="14">
        <f>F21/E21-1</f>
        <v>7.5264820665303933E-3</v>
      </c>
      <c r="I21" s="16"/>
    </row>
    <row r="22" spans="2:10" ht="18" customHeight="1" thickBot="1" x14ac:dyDescent="0.25">
      <c r="B22" s="30" t="s">
        <v>14</v>
      </c>
      <c r="C22" s="30"/>
      <c r="D22" s="31"/>
      <c r="E22" s="12">
        <v>374023</v>
      </c>
      <c r="F22" s="12">
        <v>377979</v>
      </c>
      <c r="G22" s="13">
        <f t="shared" ref="G22" si="2">F22-E22</f>
        <v>3956</v>
      </c>
      <c r="H22" s="14">
        <f t="shared" ref="H22:H23" si="3">F22/E22-1</f>
        <v>1.0576889656518373E-2</v>
      </c>
      <c r="I22" s="16"/>
    </row>
    <row r="23" spans="2:10" s="21" customFormat="1" ht="18" thickBot="1" x14ac:dyDescent="0.25">
      <c r="B23" s="17" t="s">
        <v>11</v>
      </c>
      <c r="C23" s="17"/>
      <c r="D23" s="18"/>
      <c r="E23" s="19">
        <f>E20+E21+E22</f>
        <v>19718760</v>
      </c>
      <c r="F23" s="19">
        <f>F20+F21+F22</f>
        <v>20204913</v>
      </c>
      <c r="G23" s="19">
        <f>G20+G21+G22</f>
        <v>486153</v>
      </c>
      <c r="H23" s="20">
        <f t="shared" si="3"/>
        <v>2.4654339319510887E-2</v>
      </c>
      <c r="I23" s="16"/>
    </row>
    <row r="24" spans="2:10" ht="15" x14ac:dyDescent="0.25">
      <c r="B24" s="22"/>
    </row>
    <row r="25" spans="2:10" ht="15" x14ac:dyDescent="0.25">
      <c r="B25" s="22"/>
    </row>
    <row r="26" spans="2:10" ht="18" thickBot="1" x14ac:dyDescent="0.3">
      <c r="B26" s="6" t="s">
        <v>4</v>
      </c>
      <c r="C26" s="7"/>
      <c r="D26" s="7"/>
      <c r="E26" s="7"/>
      <c r="F26" s="7"/>
      <c r="G26" s="7"/>
      <c r="H26" s="8" t="s">
        <v>7</v>
      </c>
    </row>
    <row r="27" spans="2:10" ht="15.75" thickBot="1" x14ac:dyDescent="0.3">
      <c r="B27" s="34" t="s">
        <v>10</v>
      </c>
      <c r="C27" s="34"/>
      <c r="D27" s="35"/>
      <c r="E27" s="29">
        <f>E11</f>
        <v>44681</v>
      </c>
      <c r="F27" s="29">
        <f>F11</f>
        <v>44712</v>
      </c>
      <c r="G27" s="9" t="s">
        <v>8</v>
      </c>
      <c r="H27" s="9" t="s">
        <v>9</v>
      </c>
    </row>
    <row r="28" spans="2:10" ht="17.25" x14ac:dyDescent="0.25">
      <c r="B28" s="36" t="s">
        <v>13</v>
      </c>
      <c r="C28" s="36"/>
      <c r="D28" s="37"/>
      <c r="E28" s="12">
        <v>2362460</v>
      </c>
      <c r="F28" s="12">
        <v>1872734</v>
      </c>
      <c r="G28" s="13">
        <f t="shared" ref="G28:G30" si="4">F28-E28</f>
        <v>-489726</v>
      </c>
      <c r="H28" s="14">
        <f t="shared" ref="H28:H31" si="5">F28/E28-1</f>
        <v>-0.20729493832699808</v>
      </c>
      <c r="I28" s="23"/>
    </row>
    <row r="29" spans="2:10" ht="17.25" x14ac:dyDescent="0.25">
      <c r="B29" s="32" t="s">
        <v>12</v>
      </c>
      <c r="C29" s="32"/>
      <c r="D29" s="33"/>
      <c r="E29" s="12">
        <v>1384</v>
      </c>
      <c r="F29" s="12">
        <v>1166</v>
      </c>
      <c r="G29" s="13">
        <f t="shared" si="4"/>
        <v>-218</v>
      </c>
      <c r="H29" s="14">
        <f t="shared" si="5"/>
        <v>-0.15751445086705207</v>
      </c>
      <c r="I29" s="23"/>
    </row>
    <row r="30" spans="2:10" ht="18" customHeight="1" thickBot="1" x14ac:dyDescent="0.3">
      <c r="B30" s="30" t="s">
        <v>14</v>
      </c>
      <c r="C30" s="30"/>
      <c r="D30" s="31"/>
      <c r="E30" s="12">
        <v>54703</v>
      </c>
      <c r="F30" s="12">
        <v>31043</v>
      </c>
      <c r="G30" s="13">
        <f t="shared" si="4"/>
        <v>-23660</v>
      </c>
      <c r="H30" s="14">
        <f t="shared" si="5"/>
        <v>-0.43251741220773998</v>
      </c>
      <c r="I30" s="23"/>
    </row>
    <row r="31" spans="2:10" s="21" customFormat="1" ht="18" thickBot="1" x14ac:dyDescent="0.3">
      <c r="B31" s="17" t="s">
        <v>11</v>
      </c>
      <c r="C31" s="17"/>
      <c r="D31" s="18"/>
      <c r="E31" s="19">
        <f>E28+E29+E30</f>
        <v>2418547</v>
      </c>
      <c r="F31" s="19">
        <f>F28+F29+F30</f>
        <v>1904943</v>
      </c>
      <c r="G31" s="19">
        <f>G28+G29+G30</f>
        <v>-513604</v>
      </c>
      <c r="H31" s="20">
        <f t="shared" si="5"/>
        <v>-0.21236056194070241</v>
      </c>
      <c r="I31" s="23"/>
    </row>
    <row r="32" spans="2:10" ht="15" x14ac:dyDescent="0.25">
      <c r="B32" s="24"/>
      <c r="C32" s="24"/>
      <c r="D32" s="24"/>
      <c r="E32" s="25"/>
      <c r="F32" s="25"/>
      <c r="G32" s="26"/>
      <c r="H32" s="27"/>
    </row>
  </sheetData>
  <dataConsolidate link="1"/>
  <mergeCells count="15">
    <mergeCell ref="B20:D20"/>
    <mergeCell ref="B2:H2"/>
    <mergeCell ref="B3:H3"/>
    <mergeCell ref="I3:N3"/>
    <mergeCell ref="B11:D11"/>
    <mergeCell ref="B12:D12"/>
    <mergeCell ref="B13:D13"/>
    <mergeCell ref="B14:D14"/>
    <mergeCell ref="B19:D19"/>
    <mergeCell ref="B30:D30"/>
    <mergeCell ref="B21:D21"/>
    <mergeCell ref="B22:D22"/>
    <mergeCell ref="B27:D27"/>
    <mergeCell ref="B28:D28"/>
    <mergeCell ref="B29:D29"/>
  </mergeCells>
  <pageMargins left="0.70866141732283472" right="0.70866141732283472" top="0.15748031496062992" bottom="0.15748031496062992" header="0.31496062992125984" footer="0.11811023622047245"/>
  <pageSetup paperSize="9" scale="45" fitToHeight="0" orientation="landscape" r:id="rId1"/>
  <headerFooter>
    <oddFooter>&amp;C&amp;P (&amp;N)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January</vt:lpstr>
      <vt:lpstr>February</vt:lpstr>
      <vt:lpstr>March</vt:lpstr>
      <vt:lpstr>April</vt:lpstr>
      <vt:lpstr>May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Кузьменков Дмитрий Андреевич</dc:creator>
  <cp:lastModifiedBy>Кузьменков Дмитрий Андреевич</cp:lastModifiedBy>
  <dcterms:created xsi:type="dcterms:W3CDTF">2015-06-05T18:19:34Z</dcterms:created>
  <dcterms:modified xsi:type="dcterms:W3CDTF">2022-06-06T10:07:36Z</dcterms:modified>
</cp:coreProperties>
</file>