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ЭтаКнига"/>
  <mc:AlternateContent xmlns:mc="http://schemas.openxmlformats.org/markup-compatibility/2006">
    <mc:Choice Requires="x15">
      <x15ac:absPath xmlns:x15ac="http://schemas.microsoft.com/office/spreadsheetml/2010/11/ac" url="L:\Задачи\Налоговое агентирование\Инф на сайт\"/>
    </mc:Choice>
  </mc:AlternateContent>
  <xr:revisionPtr revIDLastSave="0" documentId="13_ncr:1_{5B6A59F4-81A2-4045-A03F-150DD6CF9FE5}" xr6:coauthVersionLast="46" xr6:coauthVersionMax="46" xr10:uidLastSave="{00000000-0000-0000-0000-000000000000}"/>
  <bookViews>
    <workbookView xWindow="-135" yWindow="-135" windowWidth="29070" windowHeight="15870" tabRatio="908" firstSheet="4" activeTab="6" xr2:uid="{00000000-000D-0000-FFFF-FFFF00000000}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5 О собст. клиентах УКН" sheetId="12" r:id="rId7"/>
    <sheet name="6 О фондах клиента-Управл." sheetId="6" r:id="rId8"/>
    <sheet name="7 Об уч-лях ДУ клиента-Управл." sheetId="7" r:id="rId9"/>
    <sheet name="8 О клиентах Клиента-Брокера" sheetId="8" r:id="rId10"/>
    <sheet name="Последовательность записей" sheetId="10" r:id="rId11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Участника'!$A$1:$D$44</definedName>
    <definedName name="_xlnm.Print_Area" localSheetId="7">'6 О фондах клиента-Управл.'!$A$1:$D$25</definedName>
    <definedName name="_xlnm.Print_Area" localSheetId="8">'7 Об уч-лях ДУ клиента-Управл.'!$A$1:$D$36</definedName>
    <definedName name="_xlnm.Print_Area" localSheetId="9">'8 О клиентах Клиента-Брокера'!$A$1:$D$38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1" l="1"/>
  <c r="R1" i="11" s="1"/>
  <c r="B3" i="11"/>
  <c r="A51" i="11"/>
  <c r="A52" i="11"/>
  <c r="A53" i="11"/>
  <c r="A41" i="11" l="1"/>
  <c r="B41" i="11"/>
  <c r="D41" i="11"/>
  <c r="C41" i="11"/>
  <c r="B30" i="11"/>
  <c r="A40" i="11"/>
  <c r="B25" i="11"/>
  <c r="B40" i="11"/>
  <c r="C40" i="11"/>
  <c r="D40" i="11"/>
  <c r="B22" i="11"/>
  <c r="B10" i="11"/>
  <c r="B12" i="11"/>
  <c r="B14" i="11"/>
  <c r="B16" i="11"/>
  <c r="B18" i="11"/>
  <c r="B20" i="11"/>
  <c r="B24" i="11"/>
  <c r="B26" i="11"/>
  <c r="B28" i="11"/>
  <c r="B32" i="11"/>
  <c r="B34" i="11"/>
  <c r="B36" i="11"/>
  <c r="B38" i="11"/>
  <c r="B51" i="11"/>
  <c r="B53" i="11"/>
  <c r="A33" i="11"/>
  <c r="B15" i="11"/>
  <c r="B23" i="11"/>
  <c r="B27" i="11"/>
  <c r="B31" i="11"/>
  <c r="B35" i="11"/>
  <c r="B39" i="11"/>
  <c r="B52" i="11"/>
  <c r="C11" i="11"/>
  <c r="C15" i="11"/>
  <c r="C19" i="11"/>
  <c r="C23" i="11"/>
  <c r="C27" i="11"/>
  <c r="C31" i="11"/>
  <c r="C37" i="11"/>
  <c r="D9" i="11"/>
  <c r="D15" i="11"/>
  <c r="D19" i="11"/>
  <c r="D25" i="11"/>
  <c r="D31" i="11"/>
  <c r="D37" i="11"/>
  <c r="D52" i="11"/>
  <c r="A12" i="11"/>
  <c r="A18" i="11"/>
  <c r="A24" i="11"/>
  <c r="A30" i="11"/>
  <c r="A36" i="11"/>
  <c r="C10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6" i="11"/>
  <c r="C38" i="11"/>
  <c r="C51" i="11"/>
  <c r="C53" i="11"/>
  <c r="A11" i="11"/>
  <c r="A17" i="11"/>
  <c r="A21" i="11"/>
  <c r="A25" i="11"/>
  <c r="A29" i="11"/>
  <c r="A35" i="11"/>
  <c r="A39" i="11"/>
  <c r="B9" i="11"/>
  <c r="B11" i="11"/>
  <c r="B13" i="11"/>
  <c r="B17" i="11"/>
  <c r="B19" i="11"/>
  <c r="B21" i="11"/>
  <c r="B29" i="11"/>
  <c r="B33" i="11"/>
  <c r="B37" i="11"/>
  <c r="C9" i="11"/>
  <c r="C13" i="11"/>
  <c r="C17" i="11"/>
  <c r="C21" i="11"/>
  <c r="C25" i="11"/>
  <c r="C29" i="11"/>
  <c r="C35" i="11"/>
  <c r="C39" i="11"/>
  <c r="D11" i="11"/>
  <c r="D17" i="11"/>
  <c r="D21" i="11"/>
  <c r="D27" i="11"/>
  <c r="D33" i="11"/>
  <c r="A14" i="11"/>
  <c r="A20" i="11"/>
  <c r="A26" i="11"/>
  <c r="A32" i="11"/>
  <c r="A38" i="11"/>
  <c r="D10" i="11"/>
  <c r="D12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51" i="11"/>
  <c r="D53" i="11"/>
  <c r="A9" i="11"/>
  <c r="A13" i="11"/>
  <c r="A15" i="11"/>
  <c r="A19" i="11"/>
  <c r="A23" i="11"/>
  <c r="A27" i="11"/>
  <c r="A31" i="11"/>
  <c r="A37" i="11"/>
  <c r="C33" i="11"/>
  <c r="C52" i="11"/>
  <c r="D13" i="11"/>
  <c r="D23" i="11"/>
  <c r="D29" i="11"/>
  <c r="D35" i="11"/>
  <c r="D39" i="11"/>
  <c r="A10" i="11"/>
  <c r="A16" i="11"/>
  <c r="A22" i="11"/>
  <c r="A28" i="11"/>
  <c r="A34" i="11"/>
  <c r="B3" i="8" l="1"/>
  <c r="B3" i="7"/>
  <c r="B3" i="6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31" i="7" l="1"/>
  <c r="C31" i="7"/>
  <c r="D31" i="7"/>
  <c r="B31" i="7"/>
  <c r="D35" i="8"/>
  <c r="B35" i="8"/>
  <c r="C35" i="8"/>
  <c r="A35" i="8"/>
  <c r="B19" i="6"/>
  <c r="A20" i="6"/>
  <c r="B20" i="6"/>
  <c r="D20" i="6"/>
  <c r="C20" i="6"/>
  <c r="A34" i="8"/>
  <c r="A32" i="8"/>
  <c r="C34" i="8"/>
  <c r="B34" i="8"/>
  <c r="A33" i="8"/>
  <c r="B33" i="8"/>
  <c r="C33" i="8"/>
  <c r="D33" i="8"/>
  <c r="B32" i="8"/>
  <c r="C32" i="8"/>
  <c r="D34" i="8"/>
  <c r="D32" i="8"/>
  <c r="A5" i="7"/>
  <c r="A8" i="7"/>
  <c r="A11" i="7"/>
  <c r="A13" i="7"/>
  <c r="A15" i="7"/>
  <c r="A17" i="7"/>
  <c r="A19" i="7"/>
  <c r="A23" i="7"/>
  <c r="A26" i="7"/>
  <c r="A29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Q1" i="4" l="1"/>
  <c r="R1" i="4" s="1"/>
  <c r="A26" i="3"/>
  <c r="A27" i="3"/>
  <c r="A28" i="3"/>
  <c r="A29" i="3"/>
  <c r="A30" i="3"/>
  <c r="Q1" i="3"/>
  <c r="R1" i="3" s="1"/>
  <c r="Q1" i="2"/>
  <c r="R1" i="2" s="1"/>
  <c r="A31" i="4" l="1"/>
  <c r="C31" i="4"/>
  <c r="D31" i="4"/>
  <c r="B31" i="4"/>
  <c r="B19" i="3"/>
  <c r="A20" i="3"/>
  <c r="B20" i="3"/>
  <c r="D20" i="3"/>
  <c r="C20" i="3"/>
  <c r="A6" i="2"/>
  <c r="D14" i="2"/>
  <c r="A14" i="2"/>
  <c r="B14" i="2"/>
  <c r="C14" i="2"/>
  <c r="D5" i="4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<sst xmlns="http://schemas.openxmlformats.org/spreadsheetml/2006/main" count="5622" uniqueCount="310">
  <si>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</si>
  <si>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</si>
  <si>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</si>
  <si>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</si>
  <si>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</si>
  <si>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</si>
  <si>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</si>
  <si>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</si>
  <si>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</si>
  <si>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</si>
  <si>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</si>
  <si>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</si>
  <si>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</si>
  <si>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</si>
  <si>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</si>
  <si>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</si>
  <si>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</si>
  <si>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</si>
  <si>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</si>
  <si>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</si>
  <si>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</si>
  <si>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</si>
  <si>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</si>
  <si>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</si>
  <si>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</si>
  <si>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</si>
  <si>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</si>
  <si>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</si>
  <si>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</si>
  <si>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</si>
  <si>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</si>
  <si>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</si>
  <si>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</si>
  <si>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</si>
  <si>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</si>
  <si>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</si>
  <si>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</si>
  <si>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</si>
  <si>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</si>
  <si>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</si>
  <si>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</si>
  <si>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</si>
  <si>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</si>
  <si>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</si>
  <si>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</si>
  <si>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</si>
  <si>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</si>
  <si>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</si>
  <si>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</si>
  <si>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</si>
  <si>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</si>
  <si>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</si>
  <si>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</si>
  <si>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</si>
  <si>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</si>
  <si>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</si>
  <si>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</si>
  <si>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</si>
  <si>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</si>
  <si>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</si>
  <si>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</si>
  <si>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</si>
  <si>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</si>
  <si>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</si>
  <si>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</si>
  <si>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</si>
  <si>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</si>
  <si>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</si>
  <si>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</si>
  <si>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</si>
  <si>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</si>
  <si>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</si>
  <si>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</si>
  <si>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</si>
  <si>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</si>
  <si>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</si>
  <si>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</si>
  <si>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</si>
  <si>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</si>
  <si>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</si>
  <si>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</si>
  <si>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</si>
  <si>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</si>
  <si>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</si>
  <si>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</si>
  <si>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</si>
  <si>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</si>
  <si>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</si>
  <si>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</si>
  <si>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</si>
  <si>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</si>
  <si>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</si>
  <si>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</si>
  <si>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</si>
  <si>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</si>
  <si>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</si>
  <si>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</si>
  <si>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</si>
  <si>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</si>
  <si>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</si>
  <si>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</si>
  <si>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</si>
  <si>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</si>
  <si>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</si>
  <si>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</si>
  <si>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</si>
  <si>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</si>
  <si>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</si>
  <si>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</si>
  <si>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</si>
  <si>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</si>
  <si>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</si>
  <si>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</si>
  <si>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</si>
  <si>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</si>
  <si>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</si>
  <si>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</si>
  <si>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</si>
  <si>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</si>
  <si>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</si>
  <si>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</si>
  <si>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</si>
  <si>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</si>
  <si>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</si>
  <si>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</si>
  <si>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</si>
  <si>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</si>
  <si>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</si>
  <si>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</si>
  <si>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</si>
  <si>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</si>
  <si>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</si>
  <si>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</si>
  <si>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</si>
  <si>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</si>
  <si>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</si>
  <si>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</si>
  <si>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</si>
  <si>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</si>
  <si>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</si>
  <si>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</si>
  <si>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</si>
  <si>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</si>
  <si>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</si>
  <si>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</si>
  <si>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</si>
  <si>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</si>
  <si>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</si>
  <si>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</si>
  <si>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</si>
  <si>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</si>
  <si>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</si>
  <si>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</si>
  <si>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</si>
  <si>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</si>
  <si>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</si>
  <si>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</si>
  <si>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</si>
  <si>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</si>
  <si>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</si>
  <si>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</si>
  <si>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</si>
  <si>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</si>
  <si>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</si>
  <si>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</si>
  <si>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</si>
  <si>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</si>
  <si>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</si>
  <si>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</si>
  <si>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</si>
  <si>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</si>
  <si>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</si>
  <si>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</si>
  <si>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</si>
  <si>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</si>
  <si>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</si>
  <si>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</si>
  <si>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</si>
  <si>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</si>
  <si>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</si>
  <si>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</si>
  <si>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</si>
  <si>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</si>
  <si>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</si>
  <si>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</si>
  <si>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</si>
  <si>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</si>
  <si>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</si>
  <si>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</si>
  <si>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</si>
  <si>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</si>
  <si>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</si>
  <si>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</si>
  <si>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</si>
  <si>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</si>
  <si>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</si>
  <si>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</si>
  <si>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</si>
  <si>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</si>
  <si>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</si>
  <si>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</si>
  <si>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</si>
  <si>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</si>
  <si>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</si>
  <si>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</si>
  <si>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</si>
  <si>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</si>
  <si>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</si>
  <si>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</si>
  <si>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</si>
  <si>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</si>
  <si>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</si>
  <si>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</si>
  <si>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</si>
  <si>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</si>
  <si>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</si>
  <si>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</si>
  <si>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</si>
  <si>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</si>
  <si>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</si>
  <si>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</si>
  <si>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</si>
  <si>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</si>
  <si>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</si>
  <si>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</si>
  <si>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</si>
  <si>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</si>
  <si>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</si>
  <si>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</si>
  <si>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</si>
  <si>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</si>
  <si>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</si>
  <si>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</si>
  <si>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</si>
  <si>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</si>
  <si>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</si>
  <si>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</si>
  <si>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</si>
  <si>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</si>
  <si>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</si>
  <si>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</si>
  <si>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</si>
  <si>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</si>
  <si>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</si>
  <si>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</si>
  <si>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</si>
  <si>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</si>
  <si>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</si>
  <si>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</si>
  <si>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</si>
  <si>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</si>
  <si>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</si>
  <si>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</si>
  <si>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</si>
  <si>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</si>
  <si>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</si>
  <si>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</si>
  <si>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</si>
  <si>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</si>
  <si>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</si>
  <si>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</si>
  <si>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</si>
  <si>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</si>
  <si>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</si>
  <si>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</si>
  <si>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</si>
  <si>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</si>
  <si>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</si>
  <si>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</si>
  <si>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</si>
  <si>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</si>
  <si>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</si>
  <si>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</si>
  <si>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</si>
  <si>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</si>
  <si>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</si>
  <si>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Онлайн регистрация</t>
  </si>
  <si>
    <t xml:space="preserve">Выбор формата регистрации. Если признак проставлен, то онлайн, если нет - рейсовый. </t>
  </si>
  <si>
    <t>Check box</t>
  </si>
  <si>
    <t>v. 3-11</t>
  </si>
  <si>
    <t xml:space="preserve">   </t>
  </si>
  <si>
    <t>Является участником клиринга-нерезидентом/ клиентом участника клиринга-нерезидента?</t>
  </si>
  <si>
    <t>Выбор из списка «Да» или «Нет»</t>
  </si>
  <si>
    <t>Отвечая на вопрос УТ подтверждает регистрацию клиентов Участника клиринга нерезидента. УТ заполняет отличную форму внесения данных.</t>
  </si>
  <si>
    <t/>
  </si>
  <si>
    <t>Данные о собственных клиентах Участника (регистрация клиентов Участника клиринга нерезидента)</t>
  </si>
  <si>
    <t>Уникод участника клиринга</t>
  </si>
  <si>
    <t>10 значный номер</t>
  </si>
  <si>
    <t xml:space="preserve">Заполнено  </t>
  </si>
  <si>
    <t xml:space="preserve">По умолчанию значение «Юридическое лицо».  </t>
  </si>
  <si>
    <t xml:space="preserve">Страна </t>
  </si>
  <si>
    <t>Выбрать из списка страну регистрацию клиента УКН</t>
  </si>
  <si>
    <t>Необходимо указать уникод участника клиринга нерезидента(УКН)</t>
  </si>
  <si>
    <t xml:space="preserve">Обязателен для заполнения при отсутствии "ИНН иностранного лица"  </t>
  </si>
  <si>
    <t>Наинается с "000"</t>
  </si>
  <si>
    <t>ИНН иностранного лица</t>
  </si>
  <si>
    <t xml:space="preserve">Обязателен для заполнения при отсутствии "Уникальный код иностранного юридического лица"  </t>
  </si>
  <si>
    <t>Присваивается в соответствии с документами выданным уполномоченным органом, присвоившего код налога плательщика. Цифры указываются без пробелов, точек, запятых, буквы указываются на латинице с соблюдением регистра написания.</t>
  </si>
  <si>
    <t>Международный код идентификации юридического лица, pre-LEI/LEI</t>
  </si>
  <si>
    <t>При наличии обязателен для заполнения. При отсутствии требуется установить галочку в чек-бокс "Отсутствует международный код идентификации юридического лица, pre-LEI/LEI".</t>
  </si>
  <si>
    <t>20 злачные буквенно-цифрой</t>
  </si>
  <si>
    <t>SWIFT</t>
  </si>
  <si>
    <t xml:space="preserve">Обязателен для заполнения если клиент является нерезидентом Российской федерации  </t>
  </si>
  <si>
    <t xml:space="preserve">Состоит из 8 знаков для головной кредитной организации и из 11 для филиалов кредитных организаций </t>
  </si>
  <si>
    <t xml:space="preserve"> Коды клиента: Рынок</t>
  </si>
  <si>
    <t>Коды клиента:  Код</t>
  </si>
  <si>
    <t>Коды клиента: Наименование кода</t>
  </si>
  <si>
    <t>Коды клиента: Код получателя дохода</t>
  </si>
  <si>
    <t xml:space="preserve">Обязательно для заполнении при выборе регистрации краткого кода на Фондовом рынке (SE) и Срочном Рынке (FO). При регистрации на Валютном рынке (CU) указывается при наличии. </t>
  </si>
  <si>
    <t xml:space="preserve">Выбрать из выподающего списка или внести вручную согласно предоставленой информации от МБ.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</si>
</sst>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rgb="FF41505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12" borderId="0" xfId="0" applyFill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11" borderId="0" xfId="0" applyFill="1" applyAlignment="1" applyProtection="1">
      <alignment horizontal="left" vertical="center" wrapText="1"/>
      <protection hidden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35"/>
  <sheetViews>
    <sheetView topLeftCell="A3" workbookViewId="0">
      <selection activeCell="B19" sqref="B19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5" t="s">
        <v>39</v>
      </c>
      <c r="B2" s="35" t="s">
        <v>92</v>
      </c>
    </row>
    <row r="3" spans="1:2" x14ac:dyDescent="0.25">
      <c r="A3" s="35" t="s">
        <v>40</v>
      </c>
      <c r="B3" s="35" t="s">
        <v>206</v>
      </c>
    </row>
    <row r="4" spans="1:2" x14ac:dyDescent="0.25">
      <c r="A4" s="35" t="s">
        <v>61</v>
      </c>
      <c r="B4" s="35" t="s">
        <v>42</v>
      </c>
    </row>
    <row r="5" spans="1:2" x14ac:dyDescent="0.25">
      <c r="A5" s="35" t="s">
        <v>47</v>
      </c>
      <c r="B5" s="35" t="s">
        <v>48</v>
      </c>
    </row>
    <row r="6" spans="1:2" x14ac:dyDescent="0.25">
      <c r="A6" s="35" t="s">
        <v>62</v>
      </c>
      <c r="B6" s="35" t="s">
        <v>87</v>
      </c>
    </row>
    <row r="7" spans="1:2" x14ac:dyDescent="0.25">
      <c r="A7" s="35" t="s">
        <v>58</v>
      </c>
      <c r="B7" s="35" t="s">
        <v>63</v>
      </c>
    </row>
    <row r="8" spans="1:2" ht="30" x14ac:dyDescent="0.25">
      <c r="A8" s="35" t="s">
        <v>59</v>
      </c>
      <c r="B8" s="35" t="s">
        <v>117</v>
      </c>
    </row>
    <row r="9" spans="1:2" x14ac:dyDescent="0.25">
      <c r="A9" s="35" t="s">
        <v>60</v>
      </c>
      <c r="B9" s="35" t="s">
        <v>42</v>
      </c>
    </row>
    <row r="10" spans="1:2" x14ac:dyDescent="0.25">
      <c r="A10" s="35" t="s">
        <v>6</v>
      </c>
      <c r="B10" s="35" t="s">
        <v>10</v>
      </c>
    </row>
    <row r="11" spans="1:2" ht="30" x14ac:dyDescent="0.25">
      <c r="A11" s="35" t="s">
        <v>118</v>
      </c>
      <c r="B11" s="35" t="s">
        <v>23</v>
      </c>
    </row>
    <row r="12" spans="1:2" x14ac:dyDescent="0.25">
      <c r="A12" s="35" t="s">
        <v>198</v>
      </c>
      <c r="B12" s="35" t="s">
        <v>26</v>
      </c>
    </row>
    <row r="13" spans="1:2" x14ac:dyDescent="0.25">
      <c r="A13" s="35" t="s">
        <v>97</v>
      </c>
      <c r="B13" s="35" t="s">
        <v>98</v>
      </c>
    </row>
    <row r="14" spans="1:2" x14ac:dyDescent="0.25">
      <c r="A14" s="35" t="s">
        <v>66</v>
      </c>
      <c r="B14" s="35" t="s">
        <v>119</v>
      </c>
    </row>
    <row r="15" spans="1:2" x14ac:dyDescent="0.25">
      <c r="A15" s="35" t="s">
        <v>15</v>
      </c>
      <c r="B15" s="35" t="s">
        <v>119</v>
      </c>
    </row>
    <row r="16" spans="1:2" x14ac:dyDescent="0.25">
      <c r="A16" s="35" t="s">
        <v>120</v>
      </c>
      <c r="B16" s="35" t="s">
        <v>119</v>
      </c>
    </row>
    <row r="17" spans="1:2" ht="75" x14ac:dyDescent="0.25">
      <c r="A17" s="35" t="s">
        <v>199</v>
      </c>
      <c r="B17" s="35" t="s">
        <v>200</v>
      </c>
    </row>
    <row r="18" spans="1:2" ht="75" x14ac:dyDescent="0.25">
      <c r="A18" s="35" t="s">
        <v>201</v>
      </c>
      <c r="B18" s="35" t="s">
        <v>256</v>
      </c>
    </row>
    <row r="19" spans="1:2" ht="30" x14ac:dyDescent="0.25">
      <c r="A19" s="35" t="s">
        <v>202</v>
      </c>
      <c r="B19" s="35" t="s">
        <v>121</v>
      </c>
    </row>
    <row r="20" spans="1:2" x14ac:dyDescent="0.25">
      <c r="A20" s="35" t="s">
        <v>167</v>
      </c>
      <c r="B20" s="35" t="s">
        <v>119</v>
      </c>
    </row>
    <row r="21" spans="1:2" ht="30" x14ac:dyDescent="0.25">
      <c r="A21" s="35" t="s">
        <v>203</v>
      </c>
      <c r="B21" s="35" t="s">
        <v>119</v>
      </c>
    </row>
    <row r="22" spans="1:2" ht="30" x14ac:dyDescent="0.25">
      <c r="A22" s="35" t="s">
        <v>204</v>
      </c>
      <c r="B22" s="35" t="s">
        <v>119</v>
      </c>
    </row>
    <row r="23" spans="1:2" x14ac:dyDescent="0.25">
      <c r="A23" s="35" t="s">
        <v>8</v>
      </c>
      <c r="B23" s="35" t="s">
        <v>88</v>
      </c>
    </row>
    <row r="24" spans="1:2" x14ac:dyDescent="0.25">
      <c r="A24" s="35" t="s">
        <v>77</v>
      </c>
      <c r="B24" s="35" t="s">
        <v>119</v>
      </c>
    </row>
    <row r="25" spans="1:2" x14ac:dyDescent="0.25">
      <c r="A25" s="35" t="s">
        <v>78</v>
      </c>
      <c r="B25" s="35" t="s">
        <v>119</v>
      </c>
    </row>
    <row r="26" spans="1:2" ht="30" x14ac:dyDescent="0.25">
      <c r="A26" s="35" t="s">
        <v>75</v>
      </c>
      <c r="B26" s="35" t="s">
        <v>76</v>
      </c>
    </row>
    <row r="27" spans="1:2" ht="30" x14ac:dyDescent="0.25">
      <c r="A27" s="35" t="s">
        <v>56</v>
      </c>
      <c r="B27" s="35" t="s">
        <v>122</v>
      </c>
    </row>
    <row r="28" spans="1:2" x14ac:dyDescent="0.25">
      <c r="A28" s="35" t="s">
        <v>90</v>
      </c>
      <c r="B28" s="35" t="s">
        <v>205</v>
      </c>
    </row>
    <row r="29" spans="1:2" x14ac:dyDescent="0.25">
      <c r="A29" s="35" t="s">
        <v>67</v>
      </c>
      <c r="B29" s="35" t="s">
        <v>123</v>
      </c>
    </row>
    <row r="30" spans="1:2" ht="30" x14ac:dyDescent="0.25">
      <c r="A30" s="35" t="s">
        <v>57</v>
      </c>
      <c r="B30" s="35" t="s">
        <v>124</v>
      </c>
    </row>
    <row r="31" spans="1:2" x14ac:dyDescent="0.25">
      <c r="A31" s="35" t="s">
        <v>55</v>
      </c>
      <c r="B31" s="35" t="s">
        <v>125</v>
      </c>
    </row>
    <row r="32" spans="1:2" ht="108.75" customHeight="1" x14ac:dyDescent="0.25">
      <c r="A32" s="35" t="s">
        <v>99</v>
      </c>
      <c r="B32" s="35" t="s">
        <v>91</v>
      </c>
    </row>
    <row r="33" spans="1:2" ht="90" x14ac:dyDescent="0.25">
      <c r="A33" s="35" t="s">
        <v>17</v>
      </c>
      <c r="B33" s="35" t="s">
        <v>126</v>
      </c>
    </row>
    <row r="34" spans="1:2" ht="30" x14ac:dyDescent="0.25">
      <c r="A34" s="35" t="s">
        <v>69</v>
      </c>
      <c r="B34" s="35" t="s">
        <v>135</v>
      </c>
    </row>
    <row r="35" spans="1:2" x14ac:dyDescent="0.25">
      <c r="A35" s="35" t="s">
        <v>7</v>
      </c>
      <c r="B35" s="35" t="s">
        <v>11</v>
      </c>
    </row>
  </sheetData>
  <autoFilter ref="A1:B35" xr:uid="{00000000-0009-0000-0000-000000000000}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E20"/>
  <sheetViews>
    <sheetView zoomScaleNormal="100" workbookViewId="0">
      <selection activeCell="J10" sqref="J10"/>
    </sheetView>
  </sheetViews>
  <sheetFormatPr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7" t="s">
        <v>279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64" t="s">
        <v>83</v>
      </c>
      <c r="B10" s="64"/>
      <c r="C10" s="64"/>
      <c r="D10" s="64"/>
    </row>
    <row r="11" spans="1:5" x14ac:dyDescent="0.25">
      <c r="A11" s="64" t="s">
        <v>85</v>
      </c>
      <c r="B11" s="64"/>
      <c r="C11" s="64"/>
      <c r="D11" s="12"/>
    </row>
    <row r="12" spans="1:5" x14ac:dyDescent="0.25">
      <c r="A12" s="64" t="s">
        <v>86</v>
      </c>
      <c r="B12" s="64"/>
      <c r="C12" s="64"/>
      <c r="D12" s="12"/>
    </row>
    <row r="13" spans="1:5" x14ac:dyDescent="0.25">
      <c r="A13" s="64" t="s">
        <v>84</v>
      </c>
      <c r="B13" s="64"/>
      <c r="C13" s="64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65" t="s">
        <v>89</v>
      </c>
      <c r="B15" s="65"/>
      <c r="C15" s="65"/>
      <c r="D15" s="65"/>
    </row>
    <row r="16" spans="1:5" x14ac:dyDescent="0.25">
      <c r="A16" s="13"/>
      <c r="B16" s="13"/>
      <c r="C16" s="13"/>
      <c r="D16" s="13"/>
    </row>
    <row r="20" spans="3:3" x14ac:dyDescent="0.25">
      <c r="C20" s="7" t="s">
        <v>280</v>
      </c>
    </row>
  </sheetData>
  <sheetProtection formatColumns="0" formatRows="0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Q39"/>
  <sheetViews>
    <sheetView zoomScale="85" zoomScaleNormal="85" workbookViewId="0">
      <pane ySplit="4" topLeftCell="A5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4.85546875" style="5" hidden="1" customWidth="1"/>
    <col min="6" max="13" width="2.5703125" style="5" hidden="1" customWidth="1"/>
    <col min="14" max="14" width="4.85546875" style="5" hidden="1" customWidth="1"/>
    <col min="15" max="15" width="10.42578125" style="5" hidden="1" customWidth="1"/>
    <col min="16" max="18" width="5.28515625" style="5" hidden="1" customWidth="1"/>
    <col min="19" max="21" width="13.42578125" style="5" hidden="1" customWidth="1"/>
    <col min="22" max="22" width="8.42578125" style="5" hidden="1" customWidth="1"/>
    <col min="23" max="25" width="13.42578125" style="5" hidden="1" customWidth="1"/>
    <col min="26" max="26" width="9.42578125" style="5" hidden="1" customWidth="1"/>
    <col min="27" max="29" width="13.42578125" style="5" hidden="1" customWidth="1"/>
    <col min="30" max="30" width="7.42578125" style="5" hidden="1" customWidth="1"/>
    <col min="31" max="33" width="13.42578125" style="5" hidden="1" customWidth="1"/>
    <col min="34" max="34" width="7.42578125" style="5" hidden="1" customWidth="1"/>
    <col min="35" max="37" width="13.42578125" style="5" hidden="1" customWidth="1"/>
    <col min="38" max="38" width="7.5703125" style="5" hidden="1" customWidth="1"/>
    <col min="39" max="42" width="13.42578125" style="5" hidden="1" customWidth="1"/>
    <col min="43" max="16384" width="4.85546875" style="5" hidden="1"/>
  </cols>
  <sheetData>
    <row r="1" spans="1:43" ht="45" customHeight="1" x14ac:dyDescent="0.25">
      <c r="A1" s="3" t="s">
        <v>3</v>
      </c>
      <c r="B1" s="66" t="s">
        <v>213</v>
      </c>
      <c r="C1" s="66"/>
      <c r="D1" s="66"/>
      <c r="O1" s="5" t="s">
        <v>214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25">
      <c r="A2" s="3" t="s">
        <v>20</v>
      </c>
      <c r="B2" s="14" t="s">
        <v>214</v>
      </c>
      <c r="O2" s="5" t="s">
        <v>215</v>
      </c>
      <c r="P2" s="5">
        <v>2</v>
      </c>
    </row>
    <row r="3" spans="1:43" ht="16.5" customHeight="1" x14ac:dyDescent="0.25">
      <c r="B3" s="36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96.75" customHeight="1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101.25" customHeight="1" x14ac:dyDescent="0.25">
      <c r="A6" s="9" t="str">
        <f t="shared" ref="A6:A14" si="0">IFERROR(VLOOKUP($R6,$R$6:$AP$38,$R$1,0),"")</f>
        <v>Единый краткий код Управляющего</v>
      </c>
      <c r="B6" s="9" t="str">
        <f t="shared" ref="B6:B14" si="1"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 t="shared" ref="C6:C14" si="2">IFERROR(VLOOKUP($R6,$R$6:$AP$38,$R$1+2,0),"")</f>
        <v>До 12 символов без пробелов - заглавные латинские буквы, цифры, символ подчёркивания</v>
      </c>
      <c r="D6" s="10" t="str">
        <f t="shared" ref="D6:D14" si="3">IFERROR(VLOOKUP($R6,$R$6:$AP$38,$R$1+3,0),"")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01.25" customHeight="1" x14ac:dyDescent="0.25">
      <c r="A7" s="9" t="str">
        <f t="shared" si="0"/>
        <v>Краткий код Управляющего: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si="3"/>
        <v>У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101.25" customHeight="1" x14ac:dyDescent="0.2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101.25" customHeight="1" x14ac:dyDescent="0.2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101.25" customHeight="1" x14ac:dyDescent="0.25">
      <c r="A10" s="9" t="str">
        <f t="shared" si="0"/>
        <v>Краткий код Управляющего: Подтвердить принадлежность Краткого кода к группе учредителей</v>
      </c>
      <c r="B10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141</v>
      </c>
      <c r="T10" s="18" t="s">
        <v>144</v>
      </c>
      <c r="U10" s="18" t="s">
        <v>119</v>
      </c>
      <c r="V10" s="5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141</v>
      </c>
      <c r="AB10" s="18" t="s">
        <v>207</v>
      </c>
      <c r="AC10" s="18" t="s">
        <v>119</v>
      </c>
      <c r="AD10" s="5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101.25" customHeight="1" x14ac:dyDescent="0.25">
      <c r="A11" s="9" t="str">
        <f t="shared" si="0"/>
        <v>Клиент является квалифицированным инвестором?</v>
      </c>
      <c r="B11" s="9" t="str">
        <f t="shared" si="1"/>
        <v>Необходимо выбрать из списка нужное значение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15</v>
      </c>
      <c r="T11" s="18" t="s">
        <v>25</v>
      </c>
      <c r="U11" s="18" t="s">
        <v>119</v>
      </c>
      <c r="V11" s="18" t="s">
        <v>21</v>
      </c>
      <c r="W11" s="18" t="s">
        <v>16</v>
      </c>
      <c r="X11" s="18" t="s">
        <v>27</v>
      </c>
      <c r="Y11" s="18" t="s">
        <v>26</v>
      </c>
      <c r="Z11" s="18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101.25" customHeight="1" x14ac:dyDescent="0.25">
      <c r="A12" s="9" t="str">
        <f t="shared" si="0"/>
        <v>ИНН</v>
      </c>
      <c r="B12" s="9" t="str">
        <f t="shared" si="1"/>
        <v>Идентификационный номер налогоплательщика - Управляющего</v>
      </c>
      <c r="C12" s="9" t="str">
        <f t="shared" si="2"/>
        <v xml:space="preserve">10 цифровых символов </v>
      </c>
      <c r="D12" s="10" t="str">
        <f t="shared" si="3"/>
        <v>О</v>
      </c>
      <c r="R12" s="5">
        <v>7</v>
      </c>
      <c r="S12" s="18" t="s">
        <v>16</v>
      </c>
      <c r="T12" s="18" t="s">
        <v>27</v>
      </c>
      <c r="U12" s="18" t="s">
        <v>26</v>
      </c>
      <c r="V12" s="18" t="s">
        <v>21</v>
      </c>
      <c r="W12" s="18" t="s">
        <v>17</v>
      </c>
      <c r="X12" s="18" t="s">
        <v>134</v>
      </c>
      <c r="Y12" s="39" t="s">
        <v>130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1.25" customHeight="1" x14ac:dyDescent="0.25">
      <c r="A13" s="9" t="str">
        <f t="shared" si="0"/>
        <v>Укажите лицензионную деятельность</v>
      </c>
      <c r="B13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 t="shared" si="3"/>
        <v>Н</v>
      </c>
      <c r="R13" s="5">
        <v>8</v>
      </c>
      <c r="S13" s="18" t="s">
        <v>17</v>
      </c>
      <c r="T13" s="18" t="s">
        <v>133</v>
      </c>
      <c r="U13" s="18" t="s">
        <v>130</v>
      </c>
      <c r="V13" s="18" t="s">
        <v>22</v>
      </c>
      <c r="W13" s="18" t="s">
        <v>19</v>
      </c>
      <c r="X13" s="18" t="s">
        <v>19</v>
      </c>
      <c r="Y13" s="18" t="s">
        <v>19</v>
      </c>
      <c r="Z13" s="18" t="s">
        <v>19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120" x14ac:dyDescent="0.25">
      <c r="A14" s="9" t="str">
        <f t="shared" si="0"/>
        <v>Онлайн регистрация</v>
      </c>
      <c r="B14" s="9" t="str">
        <f t="shared" si="1"/>
        <v xml:space="preserve">Выбор формата регистрации. Если признак проставлен, то онлайн, если нет - рейсовый. </v>
      </c>
      <c r="C14" s="9" t="str">
        <f t="shared" si="2"/>
        <v>Check box</v>
      </c>
      <c r="D14" s="10" t="str">
        <f t="shared" si="3"/>
        <v>Н</v>
      </c>
      <c r="R14" s="5">
        <v>9</v>
      </c>
      <c r="S14" s="18" t="s">
        <v>276</v>
      </c>
      <c r="T14" s="18" t="s">
        <v>277</v>
      </c>
      <c r="U14" s="17" t="s">
        <v>278</v>
      </c>
      <c r="V14" s="17" t="s">
        <v>22</v>
      </c>
      <c r="W14" s="18" t="s">
        <v>19</v>
      </c>
      <c r="X14" s="18" t="s">
        <v>19</v>
      </c>
      <c r="Y14" s="18" t="s">
        <v>19</v>
      </c>
      <c r="Z14" s="18" t="s">
        <v>19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25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x14ac:dyDescent="0.25">
      <c r="A18" s="19"/>
      <c r="B18" s="19"/>
      <c r="C18" s="19"/>
      <c r="D18" s="20"/>
      <c r="R18" s="5">
        <v>13</v>
      </c>
      <c r="S18" s="40"/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x14ac:dyDescent="0.25">
      <c r="A19" s="19"/>
      <c r="B19" s="19"/>
      <c r="C19" s="19"/>
      <c r="D19" s="20"/>
      <c r="R19" s="5">
        <v>14</v>
      </c>
      <c r="S19" s="41"/>
      <c r="T19" s="18"/>
      <c r="U19" s="18"/>
      <c r="V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x14ac:dyDescent="0.25">
      <c r="A20" s="19" t="str">
        <f t="shared" ref="A20:A25" si="4">IFERROR(VLOOKUP($R20,$R$6:$AP$38,$R$1,0),"")</f>
        <v/>
      </c>
      <c r="B20" s="19" t="str">
        <f t="shared" ref="B20:B25" si="5">IFERROR(VLOOKUP($R20,$R$6:$AP$38,$R$1+1,0),"")</f>
        <v/>
      </c>
      <c r="C20" s="19" t="str">
        <f t="shared" ref="C20:C25" si="6">IFERROR(VLOOKUP($R20,$R$6:$AP$38,$R$1+2,0),"")</f>
        <v/>
      </c>
      <c r="D20" s="20" t="str">
        <f t="shared" ref="D20:D25" si="7">IFERROR(VLOOKUP($R20,$R$6:$AP$38,$R$1+3,0),"")</f>
        <v/>
      </c>
      <c r="S20" s="41"/>
      <c r="T20" s="18"/>
      <c r="U20" s="18"/>
      <c r="V20" s="18"/>
      <c r="W20" s="40"/>
    </row>
    <row r="21" spans="1:42" x14ac:dyDescent="0.25">
      <c r="A21" s="19" t="str">
        <f t="shared" si="4"/>
        <v/>
      </c>
      <c r="B21" s="19" t="str">
        <f t="shared" si="5"/>
        <v/>
      </c>
      <c r="C21" s="19" t="str">
        <f t="shared" si="6"/>
        <v/>
      </c>
      <c r="D21" s="20" t="str">
        <f t="shared" si="7"/>
        <v/>
      </c>
      <c r="S21" s="41"/>
      <c r="T21" s="18"/>
      <c r="U21" s="18"/>
      <c r="W21" s="40"/>
    </row>
    <row r="22" spans="1:42" x14ac:dyDescent="0.25">
      <c r="A22" s="19" t="str">
        <f t="shared" si="4"/>
        <v/>
      </c>
      <c r="B22" s="19" t="str">
        <f t="shared" si="5"/>
        <v/>
      </c>
      <c r="C22" s="19" t="str">
        <f t="shared" si="6"/>
        <v/>
      </c>
      <c r="D22" s="20" t="str">
        <f t="shared" si="7"/>
        <v/>
      </c>
      <c r="S22" s="41"/>
      <c r="T22" s="18"/>
      <c r="U22" s="18"/>
      <c r="W22" s="41"/>
      <c r="X22" s="18"/>
      <c r="Y22" s="18"/>
      <c r="Z22" s="18"/>
    </row>
    <row r="23" spans="1:42" x14ac:dyDescent="0.25">
      <c r="A23" s="19" t="str">
        <f t="shared" si="4"/>
        <v/>
      </c>
      <c r="B23" s="19" t="str">
        <f t="shared" si="5"/>
        <v/>
      </c>
      <c r="C23" s="19" t="str">
        <f t="shared" si="6"/>
        <v/>
      </c>
      <c r="D23" s="20" t="str">
        <f t="shared" si="7"/>
        <v/>
      </c>
      <c r="S23" s="40"/>
      <c r="V23" s="5" t="s">
        <v>19</v>
      </c>
      <c r="W23" s="41"/>
      <c r="X23" s="18"/>
      <c r="Y23" s="18"/>
      <c r="Z23" s="18"/>
    </row>
    <row r="24" spans="1:42" x14ac:dyDescent="0.25">
      <c r="A24" s="19" t="str">
        <f t="shared" si="4"/>
        <v/>
      </c>
      <c r="B24" s="19" t="str">
        <f t="shared" si="5"/>
        <v/>
      </c>
      <c r="C24" s="19" t="str">
        <f t="shared" si="6"/>
        <v/>
      </c>
      <c r="D24" s="20" t="str">
        <f t="shared" si="7"/>
        <v/>
      </c>
      <c r="S24" s="40"/>
      <c r="W24" s="41"/>
      <c r="X24" s="18"/>
      <c r="Y24" s="18"/>
    </row>
    <row r="25" spans="1:42" x14ac:dyDescent="0.25">
      <c r="A25" s="19" t="str">
        <f t="shared" si="4"/>
        <v/>
      </c>
      <c r="B25" s="19" t="str">
        <f t="shared" si="5"/>
        <v/>
      </c>
      <c r="C25" s="19" t="str">
        <f t="shared" si="6"/>
        <v/>
      </c>
      <c r="D25" s="20" t="str">
        <f t="shared" si="7"/>
        <v/>
      </c>
      <c r="S25" s="40"/>
      <c r="W25" s="41"/>
      <c r="X25" s="18"/>
      <c r="Y25" s="18"/>
    </row>
    <row r="26" spans="1:42" x14ac:dyDescent="0.25">
      <c r="A26" s="19"/>
      <c r="B26" s="19"/>
      <c r="C26" s="19"/>
      <c r="D26" s="20"/>
      <c r="S26" s="40"/>
      <c r="W26" s="40"/>
    </row>
    <row r="27" spans="1:42" x14ac:dyDescent="0.25">
      <c r="A27" s="19"/>
      <c r="B27" s="19"/>
      <c r="C27" s="19"/>
      <c r="D27" s="20"/>
      <c r="W27" s="40"/>
    </row>
    <row r="28" spans="1:42" x14ac:dyDescent="0.25">
      <c r="A28" s="19"/>
      <c r="B28" s="19"/>
      <c r="C28" s="19"/>
      <c r="D28" s="20"/>
      <c r="W28" s="40"/>
    </row>
    <row r="29" spans="1:42" x14ac:dyDescent="0.25">
      <c r="A29" s="19"/>
      <c r="B29" s="19"/>
      <c r="C29" s="19"/>
      <c r="D29" s="20"/>
      <c r="W29" s="40"/>
    </row>
    <row r="30" spans="1:42" x14ac:dyDescent="0.25">
      <c r="A30" s="19"/>
      <c r="B30" s="19"/>
      <c r="C30" s="19"/>
      <c r="D30" s="20"/>
    </row>
    <row r="31" spans="1:42" x14ac:dyDescent="0.25">
      <c r="A31" s="21"/>
      <c r="B31" s="21"/>
      <c r="C31" s="21"/>
      <c r="D31" s="22"/>
    </row>
    <row r="32" spans="1:42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3"/>
      <c r="B39" s="23"/>
      <c r="C39" s="23"/>
      <c r="D39" s="22"/>
    </row>
  </sheetData>
  <sheetProtection formatColumns="0" formatRows="0"/>
  <dataConsolidate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 xr:uid="{00000000-0002-0000-0200-000000000000}"/>
    <dataValidation type="list" allowBlank="1" showInputMessage="1" showErrorMessage="1" sqref="B2" xr:uid="{00000000-0002-0000-0200-000001000000}">
      <formula1>$O$1:$O$6</formula1>
    </dataValidation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Q44"/>
  <sheetViews>
    <sheetView zoomScale="60" zoomScaleNormal="60" workbookViewId="0">
      <pane ySplit="4" topLeftCell="A5" activePane="bottomLeft" state="frozen"/>
      <selection activeCell="B2" sqref="B2"/>
      <selection pane="bottomLeft" activeCell="E1" sqref="E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3.28515625" style="5" hidden="1" customWidth="1"/>
    <col min="6" max="14" width="3" style="5" hidden="1" customWidth="1"/>
    <col min="15" max="15" width="16.42578125" style="5" hidden="1" customWidth="1"/>
    <col min="16" max="18" width="6.140625" style="5" hidden="1" customWidth="1"/>
    <col min="19" max="16384" width="16.42578125" style="5" hidden="1"/>
  </cols>
  <sheetData>
    <row r="1" spans="1:43" s="17" customFormat="1" ht="18.75" x14ac:dyDescent="0.25">
      <c r="A1" s="3" t="s">
        <v>3</v>
      </c>
      <c r="B1" s="66" t="s">
        <v>30</v>
      </c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6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156" customHeight="1" x14ac:dyDescent="0.25">
      <c r="A5" s="26" t="str">
        <f t="shared" ref="A5:A20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2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0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145.5" customHeight="1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27" t="s">
        <v>21</v>
      </c>
      <c r="AE6" s="18" t="s">
        <v>106</v>
      </c>
      <c r="AF6" s="18" t="s">
        <v>50</v>
      </c>
      <c r="AG6" s="18" t="s">
        <v>23</v>
      </c>
      <c r="AH6" s="27" t="s">
        <v>21</v>
      </c>
      <c r="AI6" s="18" t="s">
        <v>106</v>
      </c>
      <c r="AJ6" s="18" t="s">
        <v>50</v>
      </c>
      <c r="AK6" s="18" t="s">
        <v>23</v>
      </c>
      <c r="AL6" s="27" t="s">
        <v>21</v>
      </c>
      <c r="AM6" s="18" t="s">
        <v>107</v>
      </c>
      <c r="AN6" s="18" t="s">
        <v>25</v>
      </c>
      <c r="AO6" s="18" t="s">
        <v>119</v>
      </c>
      <c r="AP6" s="27" t="s">
        <v>21</v>
      </c>
    </row>
    <row r="7" spans="1:43" s="17" customFormat="1" ht="194.25" customHeight="1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26" t="s">
        <v>138</v>
      </c>
      <c r="T7" s="18" t="s">
        <v>169</v>
      </c>
      <c r="U7" s="18" t="s">
        <v>255</v>
      </c>
      <c r="V7" s="27" t="s">
        <v>24</v>
      </c>
      <c r="W7" s="18" t="s">
        <v>138</v>
      </c>
      <c r="X7" s="18" t="s">
        <v>169</v>
      </c>
      <c r="Y7" s="18" t="s">
        <v>255</v>
      </c>
      <c r="Z7" s="27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27" t="s">
        <v>21</v>
      </c>
    </row>
    <row r="8" spans="1:43" s="17" customFormat="1" ht="189.75" customHeight="1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26" t="s">
        <v>139</v>
      </c>
      <c r="T8" s="18" t="s">
        <v>184</v>
      </c>
      <c r="U8" s="18" t="s">
        <v>179</v>
      </c>
      <c r="V8" s="27" t="s">
        <v>24</v>
      </c>
      <c r="W8" s="18" t="s">
        <v>139</v>
      </c>
      <c r="X8" s="18" t="s">
        <v>184</v>
      </c>
      <c r="Y8" s="18" t="s">
        <v>179</v>
      </c>
      <c r="Z8" s="27" t="s">
        <v>24</v>
      </c>
      <c r="AA8" s="17" t="s">
        <v>154</v>
      </c>
      <c r="AB8" s="18" t="s">
        <v>186</v>
      </c>
      <c r="AC8" s="18" t="s">
        <v>145</v>
      </c>
      <c r="AD8" s="27" t="s">
        <v>21</v>
      </c>
      <c r="AE8" s="17" t="s">
        <v>154</v>
      </c>
      <c r="AF8" s="18" t="s">
        <v>186</v>
      </c>
      <c r="AG8" s="18" t="s">
        <v>145</v>
      </c>
      <c r="AH8" s="27" t="s">
        <v>21</v>
      </c>
      <c r="AI8" s="17" t="s">
        <v>154</v>
      </c>
      <c r="AJ8" s="18" t="s">
        <v>186</v>
      </c>
      <c r="AK8" s="18" t="s">
        <v>145</v>
      </c>
      <c r="AL8" s="2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189.75" customHeight="1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26" t="s">
        <v>106</v>
      </c>
      <c r="T9" s="18" t="s">
        <v>38</v>
      </c>
      <c r="U9" s="18" t="s">
        <v>23</v>
      </c>
      <c r="V9" s="27" t="s">
        <v>21</v>
      </c>
      <c r="W9" s="18" t="s">
        <v>107</v>
      </c>
      <c r="X9" s="18" t="s">
        <v>25</v>
      </c>
      <c r="Y9" s="18" t="s">
        <v>119</v>
      </c>
      <c r="Z9" s="27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27" t="s">
        <v>21</v>
      </c>
    </row>
    <row r="10" spans="1:43" s="17" customFormat="1" ht="128.25" customHeight="1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27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01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26" t="s">
        <v>154</v>
      </c>
      <c r="T11" s="18" t="s">
        <v>181</v>
      </c>
      <c r="U11" s="18" t="s">
        <v>145</v>
      </c>
      <c r="V11" s="2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102.75" customHeight="1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26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2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6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166.5" customHeight="1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140.25" customHeight="1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169.5" customHeight="1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159" customHeight="1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159" customHeight="1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159" customHeight="1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210</v>
      </c>
      <c r="T19" s="18" t="s">
        <v>211</v>
      </c>
      <c r="U19" s="30" t="s">
        <v>26</v>
      </c>
      <c r="V19" s="31" t="s">
        <v>21</v>
      </c>
      <c r="W19" s="31" t="s">
        <v>210</v>
      </c>
      <c r="X19" s="18" t="s">
        <v>211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90" x14ac:dyDescent="0.25">
      <c r="A20" s="26" t="str">
        <f t="shared" si="0"/>
        <v>Онлайн регистрация</v>
      </c>
      <c r="B20" s="26" t="str">
        <f>IFERROR(VLOOKUP($R20,$R$5:$AP$43,$R$1+1,0),"")</f>
        <v xml:space="preserve">Выбор формата регистрации. Если признак проставлен, то онлайн, если нет - рейсовый. </v>
      </c>
      <c r="C20" s="26" t="str">
        <f t="shared" si="2"/>
        <v>Check box</v>
      </c>
      <c r="D20" s="27" t="str">
        <f t="shared" si="3"/>
        <v>Н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18" t="s">
        <v>276</v>
      </c>
      <c r="T20" s="18" t="s">
        <v>277</v>
      </c>
      <c r="U20" s="17" t="s">
        <v>278</v>
      </c>
      <c r="V20" s="17" t="s">
        <v>22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x14ac:dyDescent="0.25">
      <c r="A21" s="19"/>
      <c r="B21" s="19"/>
      <c r="C21" s="19"/>
      <c r="D21" s="20"/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x14ac:dyDescent="0.25">
      <c r="A22" s="19"/>
      <c r="B22" s="19"/>
      <c r="C22" s="19"/>
      <c r="D22" s="20"/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x14ac:dyDescent="0.25">
      <c r="A23" s="19"/>
      <c r="B23" s="19"/>
      <c r="C23" s="19"/>
      <c r="D23" s="20"/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x14ac:dyDescent="0.25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x14ac:dyDescent="0.25">
      <c r="A33" s="19"/>
      <c r="B33" s="19"/>
      <c r="C33" s="19"/>
      <c r="D33" s="20"/>
    </row>
    <row r="34" spans="1:4" x14ac:dyDescent="0.25">
      <c r="A34" s="19"/>
      <c r="B34" s="19"/>
      <c r="C34" s="19"/>
      <c r="D34" s="20"/>
    </row>
    <row r="35" spans="1:4" x14ac:dyDescent="0.25">
      <c r="A35" s="19"/>
      <c r="B35" s="19"/>
      <c r="C35" s="19"/>
      <c r="D35" s="20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3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:AP9 V5:V11 Z5:Z12 AD5:AD8 AH5:AH8 AL5:AL8 D5:D25" xr:uid="{00000000-0002-0000-0300-000001000000}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T150"/>
  <sheetViews>
    <sheetView zoomScale="70" zoomScaleNormal="70" workbookViewId="0">
      <pane ySplit="4" topLeftCell="A5" activePane="bottomLeft" state="frozen"/>
      <selection activeCell="B2" sqref="B2"/>
      <selection pane="bottomLeft" activeCell="A6" sqref="A6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2" customWidth="1"/>
    <col min="5" max="5" width="9.7109375" style="5" hidden="1" customWidth="1"/>
    <col min="6" max="12" width="4.28515625" style="5" hidden="1" customWidth="1"/>
    <col min="13" max="42" width="9.7109375" style="17" hidden="1" customWidth="1"/>
    <col min="43" max="46" width="9.140625" style="17" hidden="1" customWidth="1"/>
    <col min="47" max="16384" width="9.7109375" style="17" hidden="1"/>
  </cols>
  <sheetData>
    <row r="1" spans="1:42" ht="43.5" customHeight="1" x14ac:dyDescent="0.25">
      <c r="A1" s="3" t="s">
        <v>3</v>
      </c>
      <c r="B1" s="66" t="s">
        <v>51</v>
      </c>
      <c r="C1" s="67"/>
      <c r="D1" s="38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6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129.75" customHeight="1" x14ac:dyDescent="0.25">
      <c r="A5" s="26" t="str">
        <f t="shared" ref="A5:A31" si="0">IFERROR(VLOOKUP($R5,$R$5:$AP$43,$R$1,0),"")</f>
        <v>Тип операции по Учредителю ДУ</v>
      </c>
      <c r="B5" s="26" t="str">
        <f t="shared" ref="B5:B31" si="1">IFERROR(VLOOKUP($R5,$R$5:$AP$43,$R$1+1,0),"")</f>
        <v>Необходимо выбрать из списка нужную операцию</v>
      </c>
      <c r="C5" s="26" t="str">
        <f t="shared" ref="C5:C31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1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409.5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18.5" customHeight="1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147" customHeight="1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110.25" customHeight="1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100.5" customHeight="1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123.75" customHeight="1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3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114" customHeight="1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27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195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25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33" t="s">
        <v>55</v>
      </c>
      <c r="T15" s="18" t="s">
        <v>25</v>
      </c>
      <c r="U15" s="18" t="s">
        <v>221</v>
      </c>
      <c r="V15" s="18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409.5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4" t="s">
        <v>56</v>
      </c>
      <c r="T16" s="18" t="s">
        <v>25</v>
      </c>
      <c r="U16" s="18" t="s">
        <v>122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409.5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4" t="s">
        <v>57</v>
      </c>
      <c r="T17" s="18" t="s">
        <v>223</v>
      </c>
      <c r="U17" s="18" t="s">
        <v>233</v>
      </c>
      <c r="V17" s="18" t="s">
        <v>21</v>
      </c>
      <c r="W17" s="34" t="s">
        <v>58</v>
      </c>
      <c r="X17" s="18" t="s">
        <v>224</v>
      </c>
      <c r="Y17" s="33" t="s">
        <v>63</v>
      </c>
      <c r="Z17" s="34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409.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R18" s="17">
        <v>14</v>
      </c>
      <c r="S18" s="34" t="s">
        <v>58</v>
      </c>
      <c r="T18" s="18" t="s">
        <v>224</v>
      </c>
      <c r="U18" s="33" t="s">
        <v>63</v>
      </c>
      <c r="V18" s="34" t="s">
        <v>21</v>
      </c>
      <c r="W18" s="34" t="s">
        <v>59</v>
      </c>
      <c r="X18" s="18" t="s">
        <v>225</v>
      </c>
      <c r="Y18" s="33" t="s">
        <v>64</v>
      </c>
      <c r="Z18" s="34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409.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R19" s="17">
        <v>15</v>
      </c>
      <c r="S19" s="34" t="s">
        <v>59</v>
      </c>
      <c r="T19" s="18" t="s">
        <v>225</v>
      </c>
      <c r="U19" s="33" t="s">
        <v>64</v>
      </c>
      <c r="V19" s="34" t="s">
        <v>21</v>
      </c>
      <c r="W19" s="34" t="s">
        <v>60</v>
      </c>
      <c r="X19" s="18" t="s">
        <v>226</v>
      </c>
      <c r="Y19" s="33" t="s">
        <v>65</v>
      </c>
      <c r="Z19" s="34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409.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R20" s="17">
        <v>16</v>
      </c>
      <c r="S20" s="34" t="s">
        <v>60</v>
      </c>
      <c r="T20" s="18" t="s">
        <v>226</v>
      </c>
      <c r="U20" s="33" t="s">
        <v>65</v>
      </c>
      <c r="V20" s="34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409.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4" t="s">
        <v>61</v>
      </c>
      <c r="T21" s="18" t="s">
        <v>227</v>
      </c>
      <c r="U21" s="33" t="s">
        <v>65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409.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42" t="s">
        <v>220</v>
      </c>
      <c r="T22" s="18" t="s">
        <v>234</v>
      </c>
      <c r="U22" s="33" t="s">
        <v>65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409.5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R23" s="17">
        <v>19</v>
      </c>
      <c r="S23" s="34" t="s">
        <v>66</v>
      </c>
      <c r="T23" s="18" t="s">
        <v>223</v>
      </c>
      <c r="U23" s="18" t="s">
        <v>119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409.5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R24" s="17">
        <v>20</v>
      </c>
      <c r="S24" s="34" t="s">
        <v>67</v>
      </c>
      <c r="T24" s="18" t="s">
        <v>228</v>
      </c>
      <c r="U24" s="18" t="s">
        <v>123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409.5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R25" s="17">
        <v>21</v>
      </c>
      <c r="S25" s="34" t="s">
        <v>58</v>
      </c>
      <c r="T25" s="18" t="s">
        <v>229</v>
      </c>
      <c r="U25" s="33" t="s">
        <v>63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409.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R26" s="17">
        <v>22</v>
      </c>
      <c r="S26" s="34" t="s">
        <v>59</v>
      </c>
      <c r="T26" s="18" t="s">
        <v>230</v>
      </c>
      <c r="U26" s="33" t="s">
        <v>64</v>
      </c>
      <c r="V26" s="34" t="s">
        <v>21</v>
      </c>
      <c r="W26" s="34" t="s">
        <v>61</v>
      </c>
      <c r="X26" s="18" t="s">
        <v>231</v>
      </c>
      <c r="Y26" s="33" t="s">
        <v>65</v>
      </c>
      <c r="Z26" s="34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409.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R27" s="17">
        <v>23</v>
      </c>
      <c r="S27" s="34" t="s">
        <v>61</v>
      </c>
      <c r="T27" s="18" t="s">
        <v>232</v>
      </c>
      <c r="U27" s="33" t="s">
        <v>65</v>
      </c>
      <c r="V27" s="34" t="s">
        <v>21</v>
      </c>
      <c r="W27" s="34" t="s">
        <v>68</v>
      </c>
      <c r="X27" s="18" t="s">
        <v>70</v>
      </c>
      <c r="Y27" s="33" t="s">
        <v>26</v>
      </c>
      <c r="Z27" s="34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409.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R28" s="17">
        <v>24</v>
      </c>
      <c r="S28" s="34" t="s">
        <v>68</v>
      </c>
      <c r="T28" s="18" t="s">
        <v>70</v>
      </c>
      <c r="U28" s="33" t="s">
        <v>26</v>
      </c>
      <c r="V28" s="34" t="s">
        <v>21</v>
      </c>
      <c r="W28" s="34" t="s">
        <v>97</v>
      </c>
      <c r="X28" s="18" t="s">
        <v>101</v>
      </c>
      <c r="Y28" s="33" t="s">
        <v>102</v>
      </c>
      <c r="Z28" s="34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409.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R29" s="17">
        <v>25</v>
      </c>
      <c r="S29" s="34" t="s">
        <v>97</v>
      </c>
      <c r="T29" s="18" t="s">
        <v>101</v>
      </c>
      <c r="U29" s="33" t="s">
        <v>102</v>
      </c>
      <c r="V29" s="34" t="s">
        <v>24</v>
      </c>
      <c r="W29" s="34" t="s">
        <v>69</v>
      </c>
      <c r="X29" s="18" t="s">
        <v>101</v>
      </c>
      <c r="Y29" s="33" t="s">
        <v>135</v>
      </c>
      <c r="Z29" s="34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 t="s">
        <v>19</v>
      </c>
      <c r="AR29" s="18" t="s">
        <v>19</v>
      </c>
      <c r="AS29" s="18" t="s">
        <v>19</v>
      </c>
      <c r="AT29" s="18" t="s">
        <v>19</v>
      </c>
    </row>
    <row r="30" spans="1:46" ht="409.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R30" s="17">
        <v>26</v>
      </c>
      <c r="S30" s="34" t="s">
        <v>69</v>
      </c>
      <c r="T30" s="18" t="s">
        <v>101</v>
      </c>
      <c r="U30" s="33" t="s">
        <v>135</v>
      </c>
      <c r="V30" s="34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ht="165" x14ac:dyDescent="0.25">
      <c r="A31" s="26" t="str">
        <f t="shared" si="0"/>
        <v>Онлайн регистрация</v>
      </c>
      <c r="B31" s="26" t="str">
        <f t="shared" si="1"/>
        <v xml:space="preserve">Выбор формата регистрации. Если признак проставлен, то онлайн, если нет - рейсовый. </v>
      </c>
      <c r="C31" s="26" t="str">
        <f t="shared" si="2"/>
        <v>Check box</v>
      </c>
      <c r="D31" s="27" t="str">
        <f t="shared" si="3"/>
        <v>Н</v>
      </c>
      <c r="R31" s="17">
        <v>27</v>
      </c>
      <c r="S31" s="18" t="s">
        <v>276</v>
      </c>
      <c r="T31" s="18" t="s">
        <v>277</v>
      </c>
      <c r="U31" s="17" t="s">
        <v>278</v>
      </c>
      <c r="V31" s="17" t="s">
        <v>22</v>
      </c>
      <c r="W31" s="17" t="s">
        <v>19</v>
      </c>
      <c r="X31" s="17" t="s">
        <v>19</v>
      </c>
      <c r="Y31" s="17" t="s">
        <v>19</v>
      </c>
      <c r="Z31" s="17" t="s">
        <v>19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6" x14ac:dyDescent="0.25">
      <c r="A32" s="19"/>
      <c r="B32" s="19"/>
      <c r="C32" s="19"/>
      <c r="D32" s="20"/>
      <c r="R32" s="17">
        <v>28</v>
      </c>
      <c r="W32" s="17" t="s">
        <v>19</v>
      </c>
      <c r="X32" s="17" t="s">
        <v>19</v>
      </c>
      <c r="Y32" s="17" t="s">
        <v>19</v>
      </c>
      <c r="Z32" s="17" t="s">
        <v>19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x14ac:dyDescent="0.25">
      <c r="A33" s="19"/>
      <c r="B33" s="19"/>
      <c r="C33" s="19"/>
      <c r="D33" s="20"/>
      <c r="R33" s="17">
        <v>29</v>
      </c>
      <c r="W33" s="17" t="s">
        <v>19</v>
      </c>
      <c r="X33" s="17" t="s">
        <v>19</v>
      </c>
      <c r="Y33" s="17" t="s">
        <v>19</v>
      </c>
      <c r="Z33" s="17" t="s">
        <v>19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25">
      <c r="A34" s="19"/>
      <c r="B34" s="19"/>
      <c r="C34" s="19"/>
      <c r="D34" s="20"/>
      <c r="R34" s="17">
        <v>30</v>
      </c>
      <c r="W34" s="17" t="s">
        <v>19</v>
      </c>
      <c r="X34" s="17" t="s">
        <v>19</v>
      </c>
      <c r="Y34" s="17" t="s">
        <v>19</v>
      </c>
      <c r="Z34" s="17" t="s">
        <v>19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25">
      <c r="A35" s="19"/>
      <c r="B35" s="19"/>
      <c r="C35" s="19"/>
      <c r="D35" s="20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25">
      <c r="A36" s="19"/>
      <c r="B36" s="19"/>
      <c r="C36" s="19"/>
      <c r="D36" s="20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5" customFormat="1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5" customFormat="1" x14ac:dyDescent="0.25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25">
      <c r="A39" s="21"/>
      <c r="B39" s="21"/>
      <c r="C39" s="21"/>
      <c r="D39" s="22"/>
      <c r="S39" s="34" t="s">
        <v>19</v>
      </c>
      <c r="T39" s="18" t="s">
        <v>19</v>
      </c>
      <c r="U39" s="33" t="s">
        <v>19</v>
      </c>
      <c r="V39" s="34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s="5" customFormat="1" x14ac:dyDescent="0.25">
      <c r="A40" s="21"/>
      <c r="B40" s="21"/>
      <c r="C40" s="21"/>
      <c r="D40" s="22"/>
    </row>
    <row r="41" spans="1:42" s="5" customFormat="1" x14ac:dyDescent="0.25">
      <c r="A41" s="21"/>
      <c r="B41" s="21"/>
      <c r="C41" s="21"/>
      <c r="D41" s="22"/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3"/>
      <c r="B44" s="23"/>
      <c r="C44" s="23"/>
      <c r="D44" s="22"/>
    </row>
    <row r="45" spans="1:42" s="5" customFormat="1" x14ac:dyDescent="0.25">
      <c r="D45" s="15"/>
    </row>
    <row r="46" spans="1:42" s="5" customFormat="1" x14ac:dyDescent="0.25">
      <c r="D46" s="15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</sheetData>
  <sheetProtection formatColumns="0" formatRows="0"/>
  <mergeCells count="1">
    <mergeCell ref="B1:C1"/>
  </mergeCells>
  <dataValidations count="3">
    <dataValidation type="list" allowBlank="1" showInputMessage="1" showErrorMessage="1" sqref="B2" xr:uid="{00000000-0002-0000-04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5:D38" xr:uid="{00000000-0002-0000-04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 xr:uid="{00000000-0002-0000-0400-000002000000}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Q53"/>
  <sheetViews>
    <sheetView zoomScale="85" zoomScaleNormal="85" workbookViewId="0">
      <pane ySplit="3" topLeftCell="A7" activePane="bottomLeft" state="frozen"/>
      <selection activeCell="AN11" sqref="AN11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10.140625" style="5" hidden="1" customWidth="1"/>
    <col min="6" max="13" width="4.5703125" style="5" hidden="1" customWidth="1"/>
    <col min="14" max="42" width="10.140625" style="5" hidden="1" customWidth="1"/>
    <col min="43" max="43" width="9.140625" style="5" hidden="1" customWidth="1"/>
    <col min="44" max="16384" width="10.140625" style="5" hidden="1"/>
  </cols>
  <sheetData>
    <row r="1" spans="1:43" ht="18.75" x14ac:dyDescent="0.25">
      <c r="A1" s="3" t="s">
        <v>3</v>
      </c>
      <c r="B1" s="66" t="s">
        <v>72</v>
      </c>
      <c r="C1" s="66"/>
      <c r="D1" s="66"/>
      <c r="O1" s="5" t="s">
        <v>31</v>
      </c>
      <c r="P1" s="5">
        <v>1</v>
      </c>
      <c r="Q1" s="5">
        <f>VLOOKUP(B2,O1:P9,2,0)</f>
        <v>5</v>
      </c>
      <c r="R1" s="5">
        <f>Q1*4-2</f>
        <v>18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35</v>
      </c>
      <c r="O2" s="5" t="s">
        <v>32</v>
      </c>
      <c r="P2" s="5">
        <v>2</v>
      </c>
    </row>
    <row r="3" spans="1:43" x14ac:dyDescent="0.25">
      <c r="B3" s="36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56.25" customHeight="1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56.25" customHeight="1" x14ac:dyDescent="0.25">
      <c r="A6" s="9" t="s">
        <v>281</v>
      </c>
      <c r="B6" s="9" t="s">
        <v>283</v>
      </c>
      <c r="C6" s="9" t="s">
        <v>282</v>
      </c>
      <c r="D6" s="10" t="s">
        <v>21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56.25" customHeight="1" x14ac:dyDescent="0.25">
      <c r="A7" s="9" t="s">
        <v>286</v>
      </c>
      <c r="B7" s="9" t="s">
        <v>292</v>
      </c>
      <c r="C7" s="9" t="s">
        <v>287</v>
      </c>
      <c r="D7" s="10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56.25" customHeight="1" x14ac:dyDescent="0.25">
      <c r="A8" s="9" t="s">
        <v>55</v>
      </c>
      <c r="B8" s="9" t="s">
        <v>289</v>
      </c>
      <c r="C8" s="9" t="s">
        <v>288</v>
      </c>
      <c r="D8" s="10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ht="300" x14ac:dyDescent="0.25">
      <c r="A9" s="9" t="str">
        <f>IFERROR(VLOOKUP($R9,$R$9:$AP$56,$R$1,0),"")</f>
        <v>Единый краткий код клиента</v>
      </c>
      <c r="B9" s="9" t="str">
        <f>IFERROR(VLOOKUP($R9,$R$9:$AP$56,$R$1+1,0),"")</f>
        <v>Код, присваиваемый клиенту Участником с целью его дальнейшей идентификации. Для данной операции это поле обязательно к заполнению.</v>
      </c>
      <c r="C9" s="9" t="str">
        <f>IFERROR(VLOOKUP($R9,$R$9:$AP$56,$R$1+2,0),"")</f>
        <v>До 12 символов без пробелов - заглавные латинские буквы, цифры, символ подчёркивания</v>
      </c>
      <c r="D9" s="10" t="str">
        <f>IFERROR(VLOOKUP($R9,$R$9:$AP$56,$R$1+3,0),"")</f>
        <v>О</v>
      </c>
      <c r="O9" s="5" t="s">
        <v>36</v>
      </c>
      <c r="P9" s="5">
        <v>6</v>
      </c>
      <c r="R9" s="5">
        <v>1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8" t="s">
        <v>112</v>
      </c>
      <c r="AB9" s="18" t="s">
        <v>28</v>
      </c>
      <c r="AC9" s="18" t="s">
        <v>23</v>
      </c>
      <c r="AD9" s="18" t="s">
        <v>21</v>
      </c>
      <c r="AE9" s="18" t="s">
        <v>112</v>
      </c>
      <c r="AF9" s="18" t="s">
        <v>29</v>
      </c>
      <c r="AG9" s="18" t="s">
        <v>23</v>
      </c>
      <c r="AH9" s="18" t="s">
        <v>21</v>
      </c>
      <c r="AI9" s="18" t="s">
        <v>112</v>
      </c>
      <c r="AJ9" s="18" t="s">
        <v>29</v>
      </c>
      <c r="AK9" s="18" t="s">
        <v>23</v>
      </c>
      <c r="AL9" s="18" t="s">
        <v>21</v>
      </c>
      <c r="AM9" s="18" t="s">
        <v>113</v>
      </c>
      <c r="AN9" s="18" t="s">
        <v>25</v>
      </c>
      <c r="AO9" s="18" t="s">
        <v>119</v>
      </c>
      <c r="AP9" s="18" t="s">
        <v>21</v>
      </c>
      <c r="AQ9" s="17"/>
    </row>
    <row r="10" spans="1:43" ht="59.25" customHeight="1" x14ac:dyDescent="0.25">
      <c r="A10" s="9" t="str">
        <f>IFERROR(VLOOKUP($R10,$R$9:$AP$56,$R$1,0),"")</f>
        <v>Краткий код клиента: Рынок</v>
      </c>
      <c r="B10" s="9" t="str">
        <f>IFERROR(VLOOKUP($R10,$R$9:$AP$56,$R$1+1,0),"")</f>
        <v>Признак, указывающий на принадлежность клиента какому-либо рынку. Поле является обязательным к заполнению.</v>
      </c>
      <c r="C10" s="9" t="str">
        <f>IFERROR(VLOOKUP($R10,$R$9:$AP$56,$R$1+2,0),"")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10" s="10" t="str">
        <f>IFERROR(VLOOKUP($R10,$R$9:$AP$56,$R$1+3,0),"")</f>
        <v>О</v>
      </c>
      <c r="R10" s="5">
        <v>2</v>
      </c>
      <c r="S10" s="26" t="s">
        <v>164</v>
      </c>
      <c r="T10" s="18" t="s">
        <v>172</v>
      </c>
      <c r="U10" s="63" t="s">
        <v>268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26" t="s">
        <v>164</v>
      </c>
      <c r="AB10" s="18" t="s">
        <v>147</v>
      </c>
      <c r="AC10" s="63" t="s">
        <v>268</v>
      </c>
      <c r="AD10" s="27" t="s">
        <v>21</v>
      </c>
      <c r="AE10" s="26" t="s">
        <v>164</v>
      </c>
      <c r="AF10" s="18" t="s">
        <v>147</v>
      </c>
      <c r="AG10" s="63" t="s">
        <v>268</v>
      </c>
      <c r="AH10" s="27" t="s">
        <v>21</v>
      </c>
      <c r="AI10" s="26" t="s">
        <v>164</v>
      </c>
      <c r="AJ10" s="18" t="s">
        <v>147</v>
      </c>
      <c r="AK10" s="63" t="s">
        <v>268</v>
      </c>
      <c r="AL10" s="27" t="s">
        <v>21</v>
      </c>
      <c r="AM10" s="18" t="s">
        <v>112</v>
      </c>
      <c r="AN10" s="18" t="s">
        <v>114</v>
      </c>
      <c r="AO10" s="18" t="s">
        <v>23</v>
      </c>
      <c r="AP10" s="18" t="s">
        <v>21</v>
      </c>
      <c r="AQ10" s="17"/>
    </row>
    <row r="11" spans="1:43" ht="67.5" customHeight="1" x14ac:dyDescent="0.25">
      <c r="A11" s="9" t="str">
        <f>IFERROR(VLOOKUP($R11,$R$9:$AP$56,$R$1,0),"")</f>
        <v>Краткий код клиента: Код</v>
      </c>
      <c r="B11" s="9" t="str">
        <f>IFERROR(VLOOKUP($R11,$R$9:$AP$56,$R$1+1,0),"")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заполнению.</v>
      </c>
      <c r="C11" s="9" t="str">
        <f>IFERROR(VLOOKUP($R11,$R$9:$AP$56,$R$1+2,0),"")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11" s="10" t="str">
        <f>IFERROR(VLOOKUP($R11,$R$9:$AP$56,$R$1+3,0),"")</f>
        <v>О</v>
      </c>
      <c r="R11" s="5">
        <v>3</v>
      </c>
      <c r="S11" s="17" t="s">
        <v>165</v>
      </c>
      <c r="T11" s="18" t="s">
        <v>188</v>
      </c>
      <c r="U11" s="63" t="s">
        <v>267</v>
      </c>
      <c r="V11" s="5" t="s">
        <v>24</v>
      </c>
      <c r="W11" s="26" t="s">
        <v>164</v>
      </c>
      <c r="X11" s="18" t="s">
        <v>175</v>
      </c>
      <c r="Y11" s="63" t="s">
        <v>268</v>
      </c>
      <c r="Z11" s="27" t="s">
        <v>21</v>
      </c>
      <c r="AA11" s="17" t="s">
        <v>165</v>
      </c>
      <c r="AB11" s="18" t="s">
        <v>182</v>
      </c>
      <c r="AC11" s="63" t="s">
        <v>266</v>
      </c>
      <c r="AD11" s="17" t="s">
        <v>21</v>
      </c>
      <c r="AE11" s="17" t="s">
        <v>165</v>
      </c>
      <c r="AF11" s="18" t="s">
        <v>182</v>
      </c>
      <c r="AG11" s="63" t="s">
        <v>266</v>
      </c>
      <c r="AH11" s="17" t="s">
        <v>21</v>
      </c>
      <c r="AI11" s="17" t="s">
        <v>165</v>
      </c>
      <c r="AJ11" s="18" t="s">
        <v>182</v>
      </c>
      <c r="AK11" s="63" t="s">
        <v>266</v>
      </c>
      <c r="AL11" s="17" t="s">
        <v>21</v>
      </c>
      <c r="AM11" s="26" t="s">
        <v>164</v>
      </c>
      <c r="AN11" s="18" t="s">
        <v>175</v>
      </c>
      <c r="AO11" s="63" t="s">
        <v>268</v>
      </c>
      <c r="AP11" s="27" t="s">
        <v>21</v>
      </c>
      <c r="AQ11" s="17"/>
    </row>
    <row r="12" spans="1:43" ht="78" customHeight="1" x14ac:dyDescent="0.25">
      <c r="A12" s="9" t="str">
        <f>IFERROR(VLOOKUP($R12,$R$9:$AP$56,$R$1,0),"")</f>
        <v>-</v>
      </c>
      <c r="B12" s="9" t="str">
        <f>IFERROR(VLOOKUP($R12,$R$9:$AP$56,$R$1+1,0),"")</f>
        <v>-</v>
      </c>
      <c r="C12" s="9" t="str">
        <f>IFERROR(VLOOKUP($R12,$R$9:$AP$56,$R$1+2,0),"")</f>
        <v>-</v>
      </c>
      <c r="D12" s="10" t="str">
        <f>IFERROR(VLOOKUP($R12,$R$9:$AP$56,$R$1+3,0),"")</f>
        <v>-</v>
      </c>
      <c r="R12" s="5">
        <v>4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17" t="s">
        <v>166</v>
      </c>
      <c r="AB12" s="18" t="s">
        <v>143</v>
      </c>
      <c r="AC12" s="18" t="s">
        <v>137</v>
      </c>
      <c r="AD12" s="5" t="s">
        <v>22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7" t="s">
        <v>165</v>
      </c>
      <c r="AN12" s="18" t="s">
        <v>189</v>
      </c>
      <c r="AO12" s="18" t="s">
        <v>179</v>
      </c>
      <c r="AP12" s="17" t="s">
        <v>21</v>
      </c>
      <c r="AQ12" s="17"/>
    </row>
    <row r="13" spans="1:43" ht="330" x14ac:dyDescent="0.25">
      <c r="A13" s="9" t="str">
        <f>IFERROR(VLOOKUP($R13,$R$9:$AP$56,$R$1,0),"")</f>
        <v>-</v>
      </c>
      <c r="B13" s="9" t="str">
        <f>IFERROR(VLOOKUP($R13,$R$9:$AP$56,$R$1+1,0),"")</f>
        <v>-</v>
      </c>
      <c r="C13" s="9" t="str">
        <f>IFERROR(VLOOKUP($R13,$R$9:$AP$56,$R$1+2,0),"")</f>
        <v>-</v>
      </c>
      <c r="D13" s="10" t="str">
        <f>IFERROR(VLOOKUP($R13,$R$9:$AP$56,$R$1+3,0),"")</f>
        <v>-</v>
      </c>
      <c r="R13" s="5">
        <v>5</v>
      </c>
      <c r="S13" s="18" t="s">
        <v>167</v>
      </c>
      <c r="T13" s="62" t="s">
        <v>265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167</v>
      </c>
      <c r="AB13" s="62" t="s">
        <v>265</v>
      </c>
      <c r="AC13" s="18" t="s">
        <v>119</v>
      </c>
      <c r="AD13" s="18" t="s">
        <v>21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405" x14ac:dyDescent="0.25">
      <c r="A14" s="9" t="str">
        <f>IFERROR(VLOOKUP($R14,$R$9:$AP$56,$R$1,0),"")</f>
        <v>-</v>
      </c>
      <c r="B14" s="9" t="str">
        <f>IFERROR(VLOOKUP($R14,$R$9:$AP$56,$R$1+1,0),"")</f>
        <v>-</v>
      </c>
      <c r="C14" s="9" t="str">
        <f>IFERROR(VLOOKUP($R14,$R$9:$AP$56,$R$1+2,0),"")</f>
        <v>-</v>
      </c>
      <c r="D14" s="10" t="str">
        <f>IFERROR(VLOOKUP($R14,$R$9:$AP$56,$R$1+3,0),"")</f>
        <v>-</v>
      </c>
      <c r="R14" s="5">
        <v>6</v>
      </c>
      <c r="S14" s="18" t="s">
        <v>168</v>
      </c>
      <c r="T14" s="18" t="s">
        <v>264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18" t="s">
        <v>168</v>
      </c>
      <c r="AB14" s="18" t="s">
        <v>264</v>
      </c>
      <c r="AC14" s="18" t="s">
        <v>119</v>
      </c>
      <c r="AD14" s="18" t="s">
        <v>21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63.75" customHeight="1" x14ac:dyDescent="0.25">
      <c r="A15" s="9" t="str">
        <f>IFERROR(VLOOKUP($R15,$R$9:$AP$56,$R$1,0),"")</f>
        <v>-</v>
      </c>
      <c r="B15" s="9" t="str">
        <f>IFERROR(VLOOKUP($R15,$R$9:$AP$56,$R$1+1,0),"")</f>
        <v>-</v>
      </c>
      <c r="C15" s="9" t="str">
        <f>IFERROR(VLOOKUP($R15,$R$9:$AP$56,$R$1+2,0),"")</f>
        <v>-</v>
      </c>
      <c r="D15" s="10" t="str">
        <f>IFERROR(VLOOKUP($R15,$R$9:$AP$56,$R$1+3,0),"")</f>
        <v>-</v>
      </c>
      <c r="R15" s="5">
        <v>7</v>
      </c>
      <c r="S15" s="18" t="s">
        <v>174</v>
      </c>
      <c r="T15" s="18" t="s">
        <v>144</v>
      </c>
      <c r="U15" s="18" t="s">
        <v>119</v>
      </c>
      <c r="V15" s="5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18" t="s">
        <v>174</v>
      </c>
      <c r="AB15" s="18" t="s">
        <v>208</v>
      </c>
      <c r="AC15" s="18" t="s">
        <v>119</v>
      </c>
      <c r="AD15" s="5" t="s">
        <v>21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409.5" x14ac:dyDescent="0.25">
      <c r="A16" s="9" t="str">
        <f>IFERROR(VLOOKUP($R16,$R$9:$AP$56,$R$1,0),"")</f>
        <v>-</v>
      </c>
      <c r="B16" s="9" t="str">
        <f>IFERROR(VLOOKUP($R16,$R$9:$AP$56,$R$1+1,0),"")</f>
        <v>-</v>
      </c>
      <c r="C16" s="9" t="str">
        <f>IFERROR(VLOOKUP($R16,$R$9:$AP$56,$R$1+2,0),"")</f>
        <v>-</v>
      </c>
      <c r="D16" s="10" t="str">
        <f>IFERROR(VLOOKUP($R16,$R$9:$AP$56,$R$1+3,0),"")</f>
        <v>-</v>
      </c>
      <c r="R16" s="5">
        <v>8</v>
      </c>
      <c r="S16" s="23" t="s">
        <v>272</v>
      </c>
      <c r="T16" s="23" t="s">
        <v>275</v>
      </c>
      <c r="U16" s="23" t="s">
        <v>273</v>
      </c>
      <c r="V16" s="23" t="s">
        <v>22</v>
      </c>
      <c r="W16" s="34" t="s">
        <v>263</v>
      </c>
      <c r="X16" s="18" t="s">
        <v>260</v>
      </c>
      <c r="Y16" s="18" t="s">
        <v>262</v>
      </c>
      <c r="Z16" s="18" t="s">
        <v>24</v>
      </c>
      <c r="AA16" s="23" t="s">
        <v>272</v>
      </c>
      <c r="AB16" s="23" t="s">
        <v>274</v>
      </c>
      <c r="AC16" s="23" t="s">
        <v>273</v>
      </c>
      <c r="AD16" s="23" t="s">
        <v>22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409.5" x14ac:dyDescent="0.25">
      <c r="A17" s="9" t="str">
        <f>IFERROR(VLOOKUP($R17,$R$9:$AP$56,$R$1,0),"")</f>
        <v>-</v>
      </c>
      <c r="B17" s="9" t="str">
        <f>IFERROR(VLOOKUP($R17,$R$9:$AP$56,$R$1+1,0),"")</f>
        <v>-</v>
      </c>
      <c r="C17" s="9" t="str">
        <f>IFERROR(VLOOKUP($R17,$R$9:$AP$56,$R$1+2,0),"")</f>
        <v>-</v>
      </c>
      <c r="D17" s="10" t="str">
        <f>IFERROR(VLOOKUP($R17,$R$9:$AP$56,$R$1+3,0),"")</f>
        <v>-</v>
      </c>
      <c r="R17" s="5">
        <v>9</v>
      </c>
      <c r="S17" s="18" t="s">
        <v>15</v>
      </c>
      <c r="T17" s="18" t="s">
        <v>25</v>
      </c>
      <c r="U17" s="18" t="s">
        <v>119</v>
      </c>
      <c r="V17" s="18" t="s">
        <v>21</v>
      </c>
      <c r="W17" s="34" t="s">
        <v>261</v>
      </c>
      <c r="X17" s="18" t="s">
        <v>260</v>
      </c>
      <c r="Y17" s="18" t="s">
        <v>257</v>
      </c>
      <c r="Z17" s="18" t="s">
        <v>24</v>
      </c>
      <c r="AA17" s="33" t="s">
        <v>55</v>
      </c>
      <c r="AB17" s="18" t="s">
        <v>25</v>
      </c>
      <c r="AC17" s="18" t="s">
        <v>221</v>
      </c>
      <c r="AD17" s="18" t="s">
        <v>21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409.5" x14ac:dyDescent="0.25">
      <c r="A18" s="9" t="str">
        <f>IFERROR(VLOOKUP($R18,$R$9:$AP$56,$R$1,0),"")</f>
        <v>-</v>
      </c>
      <c r="B18" s="9" t="str">
        <f>IFERROR(VLOOKUP($R18,$R$9:$AP$56,$R$1+1,0),"")</f>
        <v>-</v>
      </c>
      <c r="C18" s="9" t="str">
        <f>IFERROR(VLOOKUP($R18,$R$9:$AP$56,$R$1+2,0),"")</f>
        <v>-</v>
      </c>
      <c r="D18" s="10" t="str">
        <f>IFERROR(VLOOKUP($R18,$R$9:$AP$56,$R$1+3,0),"")</f>
        <v>-</v>
      </c>
      <c r="R18" s="5">
        <v>10</v>
      </c>
      <c r="S18" s="33" t="s">
        <v>55</v>
      </c>
      <c r="T18" s="18" t="s">
        <v>25</v>
      </c>
      <c r="U18" s="18" t="s">
        <v>221</v>
      </c>
      <c r="V18" s="18" t="s">
        <v>21</v>
      </c>
      <c r="W18" s="34" t="s">
        <v>259</v>
      </c>
      <c r="X18" s="18" t="s">
        <v>258</v>
      </c>
      <c r="Y18" s="18" t="s">
        <v>257</v>
      </c>
      <c r="Z18" s="18" t="s">
        <v>24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66.75" customHeight="1" x14ac:dyDescent="0.25">
      <c r="A19" s="9" t="str">
        <f>IFERROR(VLOOKUP($R19,$R$9:$AP$56,$R$1,0),"")</f>
        <v>-</v>
      </c>
      <c r="B19" s="9" t="str">
        <f>IFERROR(VLOOKUP($R19,$R$9:$AP$56,$R$1+1,0),"")</f>
        <v>-</v>
      </c>
      <c r="C19" s="9" t="str">
        <f>IFERROR(VLOOKUP($R19,$R$9:$AP$56,$R$1+2,0),"")</f>
        <v>-</v>
      </c>
      <c r="D19" s="10" t="str">
        <f>IFERROR(VLOOKUP($R19,$R$9:$AP$56,$R$1+3,0),"")</f>
        <v>-</v>
      </c>
      <c r="R19" s="5">
        <v>11</v>
      </c>
      <c r="S19" s="34" t="s">
        <v>56</v>
      </c>
      <c r="T19" s="18" t="s">
        <v>25</v>
      </c>
      <c r="U19" s="18" t="s">
        <v>122</v>
      </c>
      <c r="V19" s="18" t="s">
        <v>21</v>
      </c>
      <c r="W19" s="34" t="s">
        <v>57</v>
      </c>
      <c r="X19" s="18" t="s">
        <v>223</v>
      </c>
      <c r="Y19" s="18" t="s">
        <v>233</v>
      </c>
      <c r="Z19" s="18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409.5" x14ac:dyDescent="0.25">
      <c r="A20" s="9" t="str">
        <f>IFERROR(VLOOKUP($R20,$R$9:$AP$56,$R$1,0),"")</f>
        <v>-</v>
      </c>
      <c r="B20" s="9" t="str">
        <f>IFERROR(VLOOKUP($R20,$R$9:$AP$56,$R$1+1,0),"")</f>
        <v>-</v>
      </c>
      <c r="C20" s="9" t="str">
        <f>IFERROR(VLOOKUP($R20,$R$9:$AP$56,$R$1+2,0),"")</f>
        <v>-</v>
      </c>
      <c r="D20" s="10" t="str">
        <f>IFERROR(VLOOKUP($R20,$R$9:$AP$56,$R$1+3,0),"")</f>
        <v>-</v>
      </c>
      <c r="R20" s="5">
        <v>12</v>
      </c>
      <c r="S20" s="34" t="s">
        <v>263</v>
      </c>
      <c r="T20" s="18" t="s">
        <v>260</v>
      </c>
      <c r="U20" s="18" t="s">
        <v>262</v>
      </c>
      <c r="V20" s="18" t="s">
        <v>24</v>
      </c>
      <c r="W20" s="34" t="s">
        <v>58</v>
      </c>
      <c r="X20" s="18" t="s">
        <v>224</v>
      </c>
      <c r="Y20" s="33" t="s">
        <v>63</v>
      </c>
      <c r="Z20" s="34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7"/>
    </row>
    <row r="21" spans="1:43" ht="409.5" x14ac:dyDescent="0.25">
      <c r="A21" s="9" t="str">
        <f>IFERROR(VLOOKUP($R21,$R$9:$AP$56,$R$1,0),"")</f>
        <v>-</v>
      </c>
      <c r="B21" s="9" t="str">
        <f>IFERROR(VLOOKUP($R21,$R$9:$AP$56,$R$1+1,0),"")</f>
        <v>-</v>
      </c>
      <c r="C21" s="9" t="str">
        <f>IFERROR(VLOOKUP($R21,$R$9:$AP$56,$R$1+2,0),"")</f>
        <v>-</v>
      </c>
      <c r="D21" s="10" t="str">
        <f>IFERROR(VLOOKUP($R21,$R$9:$AP$56,$R$1+3,0),"")</f>
        <v>-</v>
      </c>
      <c r="R21" s="5">
        <v>13</v>
      </c>
      <c r="S21" s="34" t="s">
        <v>261</v>
      </c>
      <c r="T21" s="18" t="s">
        <v>260</v>
      </c>
      <c r="U21" s="18" t="s">
        <v>257</v>
      </c>
      <c r="V21" s="18" t="s">
        <v>24</v>
      </c>
      <c r="W21" s="34" t="s">
        <v>59</v>
      </c>
      <c r="X21" s="18" t="s">
        <v>225</v>
      </c>
      <c r="Y21" s="33" t="s">
        <v>64</v>
      </c>
      <c r="Z21" s="34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7"/>
    </row>
    <row r="22" spans="1:43" ht="409.5" x14ac:dyDescent="0.25">
      <c r="A22" s="9" t="str">
        <f>IFERROR(VLOOKUP($R22,$R$9:$AP$56,$R$1,0),"")</f>
        <v>-</v>
      </c>
      <c r="B22" s="9" t="str">
        <f>IFERROR(VLOOKUP($R22,$R$9:$AP$56,$R$1+1,0),"")</f>
        <v>-</v>
      </c>
      <c r="C22" s="9" t="str">
        <f>IFERROR(VLOOKUP($R22,$R$9:$AP$56,$R$1+2,0),"")</f>
        <v>-</v>
      </c>
      <c r="D22" s="10" t="str">
        <f>IFERROR(VLOOKUP($R22,$R$9:$AP$56,$R$1+3,0),"")</f>
        <v>-</v>
      </c>
      <c r="R22" s="5">
        <v>14</v>
      </c>
      <c r="S22" s="34" t="s">
        <v>259</v>
      </c>
      <c r="T22" s="18" t="s">
        <v>258</v>
      </c>
      <c r="U22" s="18" t="s">
        <v>257</v>
      </c>
      <c r="V22" s="18" t="s">
        <v>24</v>
      </c>
      <c r="W22" s="34" t="s">
        <v>60</v>
      </c>
      <c r="X22" s="18" t="s">
        <v>226</v>
      </c>
      <c r="Y22" s="33" t="s">
        <v>65</v>
      </c>
      <c r="Z22" s="34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7"/>
    </row>
    <row r="23" spans="1:43" ht="409.5" x14ac:dyDescent="0.25">
      <c r="A23" s="9" t="str">
        <f>IFERROR(VLOOKUP($R23,$R$9:$AP$56,$R$1,0),"")</f>
        <v>-</v>
      </c>
      <c r="B23" s="9" t="str">
        <f>IFERROR(VLOOKUP($R23,$R$9:$AP$56,$R$1+1,0),"")</f>
        <v>-</v>
      </c>
      <c r="C23" s="9" t="str">
        <f>IFERROR(VLOOKUP($R23,$R$9:$AP$56,$R$1+2,0),"")</f>
        <v>-</v>
      </c>
      <c r="D23" s="10" t="str">
        <f>IFERROR(VLOOKUP($R23,$R$9:$AP$56,$R$1+3,0),"")</f>
        <v>-</v>
      </c>
      <c r="R23" s="5">
        <v>15</v>
      </c>
      <c r="S23" s="34" t="s">
        <v>57</v>
      </c>
      <c r="T23" s="18" t="s">
        <v>223</v>
      </c>
      <c r="U23" s="18" t="s">
        <v>233</v>
      </c>
      <c r="V23" s="18" t="s">
        <v>21</v>
      </c>
      <c r="W23" s="34" t="s">
        <v>61</v>
      </c>
      <c r="X23" s="18" t="s">
        <v>227</v>
      </c>
      <c r="Y23" s="33" t="s">
        <v>65</v>
      </c>
      <c r="Z23" s="34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409.5" x14ac:dyDescent="0.25">
      <c r="A24" s="9" t="str">
        <f>IFERROR(VLOOKUP($R24,$R$9:$AP$56,$R$1,0),"")</f>
        <v>-</v>
      </c>
      <c r="B24" s="9" t="str">
        <f>IFERROR(VLOOKUP($R24,$R$9:$AP$56,$R$1+1,0),"")</f>
        <v>-</v>
      </c>
      <c r="C24" s="9" t="str">
        <f>IFERROR(VLOOKUP($R24,$R$9:$AP$56,$R$1+2,0),"")</f>
        <v>-</v>
      </c>
      <c r="D24" s="10" t="str">
        <f>IFERROR(VLOOKUP($R24,$R$9:$AP$56,$R$1+3,0),"")</f>
        <v>-</v>
      </c>
      <c r="R24" s="5">
        <v>16</v>
      </c>
      <c r="S24" s="34" t="s">
        <v>58</v>
      </c>
      <c r="T24" s="18" t="s">
        <v>224</v>
      </c>
      <c r="U24" s="33" t="s">
        <v>63</v>
      </c>
      <c r="V24" s="34" t="s">
        <v>21</v>
      </c>
      <c r="W24" s="42" t="s">
        <v>220</v>
      </c>
      <c r="X24" s="18" t="s">
        <v>234</v>
      </c>
      <c r="Y24" s="33" t="s">
        <v>65</v>
      </c>
      <c r="Z24" s="34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409.5" x14ac:dyDescent="0.25">
      <c r="A25" s="9" t="str">
        <f>IFERROR(VLOOKUP($R25,$R$9:$AP$56,$R$1,0),"")</f>
        <v>-</v>
      </c>
      <c r="B25" s="9" t="str">
        <f>IFERROR(VLOOKUP($R25,$R$9:$AP$56,$R$1+1,0),"")</f>
        <v>-</v>
      </c>
      <c r="C25" s="9" t="str">
        <f>IFERROR(VLOOKUP($R25,$R$9:$AP$56,$R$1+2,0),"")</f>
        <v>-</v>
      </c>
      <c r="D25" s="10" t="str">
        <f>IFERROR(VLOOKUP($R25,$R$9:$AP$56,$R$1+3,0),"")</f>
        <v>-</v>
      </c>
      <c r="R25" s="5">
        <v>17</v>
      </c>
      <c r="S25" s="34" t="s">
        <v>59</v>
      </c>
      <c r="T25" s="18" t="s">
        <v>225</v>
      </c>
      <c r="U25" s="33" t="s">
        <v>64</v>
      </c>
      <c r="V25" s="34" t="s">
        <v>21</v>
      </c>
      <c r="W25" s="34" t="s">
        <v>66</v>
      </c>
      <c r="X25" s="18" t="s">
        <v>223</v>
      </c>
      <c r="Y25" s="18" t="s">
        <v>119</v>
      </c>
      <c r="Z25" s="34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409.5" x14ac:dyDescent="0.25">
      <c r="A26" s="9" t="str">
        <f>IFERROR(VLOOKUP($R26,$R$9:$AP$56,$R$1,0),"")</f>
        <v>-</v>
      </c>
      <c r="B26" s="9" t="str">
        <f>IFERROR(VLOOKUP($R26,$R$9:$AP$56,$R$1+1,0),"")</f>
        <v>-</v>
      </c>
      <c r="C26" s="9" t="str">
        <f>IFERROR(VLOOKUP($R26,$R$9:$AP$56,$R$1+2,0),"")</f>
        <v>-</v>
      </c>
      <c r="D26" s="10" t="str">
        <f>IFERROR(VLOOKUP($R26,$R$9:$AP$56,$R$1+3,0),"")</f>
        <v>-</v>
      </c>
      <c r="R26" s="5">
        <v>18</v>
      </c>
      <c r="S26" s="34" t="s">
        <v>60</v>
      </c>
      <c r="T26" s="18" t="s">
        <v>226</v>
      </c>
      <c r="U26" s="33" t="s">
        <v>65</v>
      </c>
      <c r="V26" s="34" t="s">
        <v>21</v>
      </c>
      <c r="W26" s="34" t="s">
        <v>67</v>
      </c>
      <c r="X26" s="18" t="s">
        <v>228</v>
      </c>
      <c r="Y26" s="18" t="s">
        <v>123</v>
      </c>
      <c r="Z26" s="34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409.5" x14ac:dyDescent="0.25">
      <c r="A27" s="9" t="str">
        <f>IFERROR(VLOOKUP($R27,$R$9:$AP$56,$R$1,0),"")</f>
        <v>-</v>
      </c>
      <c r="B27" s="9" t="str">
        <f>IFERROR(VLOOKUP($R27,$R$9:$AP$56,$R$1+1,0),"")</f>
        <v>-</v>
      </c>
      <c r="C27" s="9" t="str">
        <f>IFERROR(VLOOKUP($R27,$R$9:$AP$56,$R$1+2,0),"")</f>
        <v>-</v>
      </c>
      <c r="D27" s="10" t="str">
        <f>IFERROR(VLOOKUP($R27,$R$9:$AP$56,$R$1+3,0),"")</f>
        <v>-</v>
      </c>
      <c r="R27" s="5">
        <v>19</v>
      </c>
      <c r="S27" s="34" t="s">
        <v>61</v>
      </c>
      <c r="T27" s="18" t="s">
        <v>227</v>
      </c>
      <c r="U27" s="33" t="s">
        <v>65</v>
      </c>
      <c r="V27" s="34" t="s">
        <v>21</v>
      </c>
      <c r="W27" s="34" t="s">
        <v>58</v>
      </c>
      <c r="X27" s="18" t="s">
        <v>229</v>
      </c>
      <c r="Y27" s="33" t="s">
        <v>63</v>
      </c>
      <c r="Z27" s="34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409.5" x14ac:dyDescent="0.25">
      <c r="A28" s="9" t="str">
        <f>IFERROR(VLOOKUP($R28,$R$9:$AP$56,$R$1,0),"")</f>
        <v>-</v>
      </c>
      <c r="B28" s="9" t="str">
        <f>IFERROR(VLOOKUP($R28,$R$9:$AP$56,$R$1+1,0),"")</f>
        <v>-</v>
      </c>
      <c r="C28" s="9" t="str">
        <f>IFERROR(VLOOKUP($R28,$R$9:$AP$56,$R$1+2,0),"")</f>
        <v>-</v>
      </c>
      <c r="D28" s="10" t="str">
        <f>IFERROR(VLOOKUP($R28,$R$9:$AP$56,$R$1+3,0),"")</f>
        <v>-</v>
      </c>
      <c r="R28" s="5">
        <v>20</v>
      </c>
      <c r="S28" s="42" t="s">
        <v>220</v>
      </c>
      <c r="T28" s="18" t="s">
        <v>234</v>
      </c>
      <c r="U28" s="33" t="s">
        <v>65</v>
      </c>
      <c r="V28" s="34" t="s">
        <v>21</v>
      </c>
      <c r="W28" s="34" t="s">
        <v>59</v>
      </c>
      <c r="X28" s="18" t="s">
        <v>230</v>
      </c>
      <c r="Y28" s="33" t="s">
        <v>64</v>
      </c>
      <c r="Z28" s="34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409.5" x14ac:dyDescent="0.25">
      <c r="A29" s="9" t="str">
        <f>IFERROR(VLOOKUP($R29,$R$9:$AP$56,$R$1,0),"")</f>
        <v>-</v>
      </c>
      <c r="B29" s="9" t="str">
        <f>IFERROR(VLOOKUP($R29,$R$9:$AP$56,$R$1+1,0),"")</f>
        <v>-</v>
      </c>
      <c r="C29" s="9" t="str">
        <f>IFERROR(VLOOKUP($R29,$R$9:$AP$56,$R$1+2,0),"")</f>
        <v>-</v>
      </c>
      <c r="D29" s="10" t="str">
        <f>IFERROR(VLOOKUP($R29,$R$9:$AP$56,$R$1+3,0),"")</f>
        <v>-</v>
      </c>
      <c r="R29" s="5">
        <v>21</v>
      </c>
      <c r="S29" s="34" t="s">
        <v>66</v>
      </c>
      <c r="T29" s="18" t="s">
        <v>223</v>
      </c>
      <c r="U29" s="18" t="s">
        <v>119</v>
      </c>
      <c r="V29" s="34" t="s">
        <v>21</v>
      </c>
      <c r="W29" s="34" t="s">
        <v>61</v>
      </c>
      <c r="X29" s="18" t="s">
        <v>231</v>
      </c>
      <c r="Y29" s="33" t="s">
        <v>65</v>
      </c>
      <c r="Z29" s="34" t="s">
        <v>21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409.5" x14ac:dyDescent="0.25">
      <c r="A30" s="9" t="str">
        <f>IFERROR(VLOOKUP($R30,$R$9:$AP$56,$R$1,0),"")</f>
        <v>-</v>
      </c>
      <c r="B30" s="9" t="str">
        <f>IFERROR(VLOOKUP($R30,$R$9:$AP$56,$R$1+1,0),"")</f>
        <v>-</v>
      </c>
      <c r="C30" s="9" t="str">
        <f>IFERROR(VLOOKUP($R30,$R$9:$AP$56,$R$1+2,0),"")</f>
        <v>-</v>
      </c>
      <c r="D30" s="10" t="str">
        <f>IFERROR(VLOOKUP($R30,$R$9:$AP$56,$R$1+3,0),"")</f>
        <v>-</v>
      </c>
      <c r="R30" s="5">
        <v>22</v>
      </c>
      <c r="S30" s="34" t="s">
        <v>67</v>
      </c>
      <c r="T30" s="18" t="s">
        <v>228</v>
      </c>
      <c r="U30" s="18" t="s">
        <v>123</v>
      </c>
      <c r="V30" s="34" t="s">
        <v>21</v>
      </c>
      <c r="W30" s="18" t="s">
        <v>17</v>
      </c>
      <c r="X30" s="18" t="s">
        <v>269</v>
      </c>
      <c r="Y30" s="39" t="s">
        <v>131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409.5" x14ac:dyDescent="0.25">
      <c r="A31" s="9" t="str">
        <f>IFERROR(VLOOKUP($R31,$R$9:$AP$56,$R$1,0),"")</f>
        <v>-</v>
      </c>
      <c r="B31" s="9" t="str">
        <f>IFERROR(VLOOKUP($R31,$R$9:$AP$56,$R$1+1,0),"")</f>
        <v>-</v>
      </c>
      <c r="C31" s="9" t="str">
        <f>IFERROR(VLOOKUP($R31,$R$9:$AP$56,$R$1+2,0),"")</f>
        <v>-</v>
      </c>
      <c r="D31" s="10" t="str">
        <f>IFERROR(VLOOKUP($R31,$R$9:$AP$56,$R$1+3,0),"")</f>
        <v>-</v>
      </c>
      <c r="R31" s="5">
        <v>23</v>
      </c>
      <c r="S31" s="34" t="s">
        <v>58</v>
      </c>
      <c r="T31" s="18" t="s">
        <v>229</v>
      </c>
      <c r="U31" s="33" t="s">
        <v>63</v>
      </c>
      <c r="V31" s="34" t="s">
        <v>21</v>
      </c>
      <c r="W31" s="34" t="s">
        <v>68</v>
      </c>
      <c r="X31" s="18" t="s">
        <v>70</v>
      </c>
      <c r="Y31" s="33" t="s">
        <v>26</v>
      </c>
      <c r="Z31" s="34" t="s">
        <v>21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409.5" x14ac:dyDescent="0.25">
      <c r="A32" s="9" t="str">
        <f>IFERROR(VLOOKUP($R32,$R$9:$AP$56,$R$1,0),"")</f>
        <v>-</v>
      </c>
      <c r="B32" s="9" t="str">
        <f>IFERROR(VLOOKUP($R32,$R$9:$AP$56,$R$1+1,0),"")</f>
        <v>-</v>
      </c>
      <c r="C32" s="9" t="str">
        <f>IFERROR(VLOOKUP($R32,$R$9:$AP$56,$R$1+2,0),"")</f>
        <v>-</v>
      </c>
      <c r="D32" s="10" t="str">
        <f>IFERROR(VLOOKUP($R32,$R$9:$AP$56,$R$1+3,0),"")</f>
        <v>-</v>
      </c>
      <c r="R32" s="5">
        <v>24</v>
      </c>
      <c r="S32" s="34" t="s">
        <v>59</v>
      </c>
      <c r="T32" s="18" t="s">
        <v>230</v>
      </c>
      <c r="U32" s="33" t="s">
        <v>64</v>
      </c>
      <c r="V32" s="34" t="s">
        <v>21</v>
      </c>
      <c r="W32" s="34" t="s">
        <v>97</v>
      </c>
      <c r="X32" s="18" t="s">
        <v>101</v>
      </c>
      <c r="Y32" s="33" t="s">
        <v>102</v>
      </c>
      <c r="Z32" s="34" t="s">
        <v>24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409.5" x14ac:dyDescent="0.25">
      <c r="A33" s="9" t="str">
        <f>IFERROR(VLOOKUP($R33,$R$9:$AP$56,$R$1,0),"")</f>
        <v>-</v>
      </c>
      <c r="B33" s="9" t="str">
        <f>IFERROR(VLOOKUP($R33,$R$9:$AP$56,$R$1+1,0),"")</f>
        <v>-</v>
      </c>
      <c r="C33" s="9" t="str">
        <f>IFERROR(VLOOKUP($R33,$R$9:$AP$56,$R$1+2,0),"")</f>
        <v>-</v>
      </c>
      <c r="D33" s="10" t="str">
        <f>IFERROR(VLOOKUP($R33,$R$9:$AP$56,$R$1+3,0),"")</f>
        <v>-</v>
      </c>
      <c r="R33" s="5">
        <v>25</v>
      </c>
      <c r="S33" s="34" t="s">
        <v>61</v>
      </c>
      <c r="T33" s="18" t="s">
        <v>231</v>
      </c>
      <c r="U33" s="33" t="s">
        <v>65</v>
      </c>
      <c r="V33" s="34" t="s">
        <v>21</v>
      </c>
      <c r="W33" s="34" t="s">
        <v>69</v>
      </c>
      <c r="X33" s="18" t="s">
        <v>101</v>
      </c>
      <c r="Y33" s="33" t="s">
        <v>135</v>
      </c>
      <c r="Z33" s="34" t="s">
        <v>24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409.5" x14ac:dyDescent="0.25">
      <c r="A34" s="9" t="str">
        <f>IFERROR(VLOOKUP($R34,$R$9:$AP$56,$R$1,0),"")</f>
        <v>-</v>
      </c>
      <c r="B34" s="9" t="str">
        <f>IFERROR(VLOOKUP($R34,$R$9:$AP$56,$R$1+1,0),"")</f>
        <v>-</v>
      </c>
      <c r="C34" s="9" t="str">
        <f>IFERROR(VLOOKUP($R34,$R$9:$AP$56,$R$1+2,0),"")</f>
        <v>-</v>
      </c>
      <c r="D34" s="10" t="str">
        <f>IFERROR(VLOOKUP($R34,$R$9:$AP$56,$R$1+3,0),"")</f>
        <v>-</v>
      </c>
      <c r="R34" s="5">
        <v>26</v>
      </c>
      <c r="S34" s="18" t="s">
        <v>17</v>
      </c>
      <c r="T34" s="18" t="s">
        <v>270</v>
      </c>
      <c r="U34" s="39" t="s">
        <v>271</v>
      </c>
      <c r="V34" s="18" t="s">
        <v>22</v>
      </c>
      <c r="W34" s="18" t="s">
        <v>75</v>
      </c>
      <c r="X34" s="18" t="s">
        <v>136</v>
      </c>
      <c r="Y34" s="18" t="s">
        <v>76</v>
      </c>
      <c r="Z34" s="18" t="s">
        <v>22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409.5" x14ac:dyDescent="0.25">
      <c r="A35" s="9" t="str">
        <f>IFERROR(VLOOKUP($R35,$R$9:$AP$56,$R$1,0),"")</f>
        <v>-</v>
      </c>
      <c r="B35" s="9" t="str">
        <f>IFERROR(VLOOKUP($R35,$R$9:$AP$56,$R$1+1,0),"")</f>
        <v>-</v>
      </c>
      <c r="C35" s="9" t="str">
        <f>IFERROR(VLOOKUP($R35,$R$9:$AP$56,$R$1+2,0),"")</f>
        <v>-</v>
      </c>
      <c r="D35" s="10" t="str">
        <f>IFERROR(VLOOKUP($R35,$R$9:$AP$56,$R$1+3,0),"")</f>
        <v>-</v>
      </c>
      <c r="R35" s="5">
        <v>27</v>
      </c>
      <c r="S35" s="34" t="s">
        <v>68</v>
      </c>
      <c r="T35" s="18" t="s">
        <v>70</v>
      </c>
      <c r="U35" s="33" t="s">
        <v>26</v>
      </c>
      <c r="V35" s="34" t="s">
        <v>21</v>
      </c>
      <c r="W35" s="18" t="s">
        <v>77</v>
      </c>
      <c r="X35" s="39" t="s">
        <v>132</v>
      </c>
      <c r="Y35" s="18" t="s">
        <v>119</v>
      </c>
      <c r="Z35" s="34" t="s">
        <v>21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409.5" x14ac:dyDescent="0.25">
      <c r="A36" s="9" t="str">
        <f>IFERROR(VLOOKUP($R36,$R$9:$AP$56,$R$1,0),"")</f>
        <v>-</v>
      </c>
      <c r="B36" s="9" t="str">
        <f>IFERROR(VLOOKUP($R36,$R$9:$AP$56,$R$1+1,0),"")</f>
        <v>-</v>
      </c>
      <c r="C36" s="9" t="str">
        <f>IFERROR(VLOOKUP($R36,$R$9:$AP$56,$R$1+2,0),"")</f>
        <v>-</v>
      </c>
      <c r="D36" s="10" t="str">
        <f>IFERROR(VLOOKUP($R36,$R$9:$AP$56,$R$1+3,0),"")</f>
        <v>-</v>
      </c>
      <c r="R36" s="5">
        <v>28</v>
      </c>
      <c r="S36" s="34" t="s">
        <v>97</v>
      </c>
      <c r="T36" s="18" t="s">
        <v>101</v>
      </c>
      <c r="U36" s="33" t="s">
        <v>102</v>
      </c>
      <c r="V36" s="34" t="s">
        <v>24</v>
      </c>
      <c r="W36" s="18" t="s">
        <v>78</v>
      </c>
      <c r="X36" s="39" t="s">
        <v>132</v>
      </c>
      <c r="Y36" s="18" t="s">
        <v>119</v>
      </c>
      <c r="Z36" s="34" t="s">
        <v>21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409.5" x14ac:dyDescent="0.25">
      <c r="A37" s="9" t="str">
        <f>IFERROR(VLOOKUP($R37,$R$9:$AP$56,$R$1,0),"")</f>
        <v>-</v>
      </c>
      <c r="B37" s="9" t="str">
        <f>IFERROR(VLOOKUP($R37,$R$9:$AP$56,$R$1+1,0),"")</f>
        <v>-</v>
      </c>
      <c r="C37" s="9" t="str">
        <f>IFERROR(VLOOKUP($R37,$R$9:$AP$56,$R$1+2,0),"")</f>
        <v>-</v>
      </c>
      <c r="D37" s="10" t="str">
        <f>IFERROR(VLOOKUP($R37,$R$9:$AP$56,$R$1+3,0),"")</f>
        <v>-</v>
      </c>
      <c r="R37" s="5">
        <v>29</v>
      </c>
      <c r="S37" s="34" t="s">
        <v>69</v>
      </c>
      <c r="T37" s="18" t="s">
        <v>101</v>
      </c>
      <c r="U37" s="33" t="s">
        <v>135</v>
      </c>
      <c r="V37" s="34" t="s">
        <v>24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390" x14ac:dyDescent="0.25">
      <c r="A38" s="9" t="str">
        <f>IFERROR(VLOOKUP($R38,$R$9:$AP$56,$R$1,0),"")</f>
        <v>-</v>
      </c>
      <c r="B38" s="9" t="str">
        <f>IFERROR(VLOOKUP($R38,$R$9:$AP$56,$R$1+1,0),"")</f>
        <v>-</v>
      </c>
      <c r="C38" s="9" t="str">
        <f>IFERROR(VLOOKUP($R38,$R$9:$AP$56,$R$1+2,0),"")</f>
        <v>-</v>
      </c>
      <c r="D38" s="10" t="str">
        <f>IFERROR(VLOOKUP($R38,$R$9:$AP$56,$R$1+3,0),"")</f>
        <v>-</v>
      </c>
      <c r="R38" s="5">
        <v>30</v>
      </c>
      <c r="S38" s="18" t="s">
        <v>75</v>
      </c>
      <c r="T38" s="18" t="s">
        <v>136</v>
      </c>
      <c r="U38" s="18" t="s">
        <v>76</v>
      </c>
      <c r="V38" s="18" t="s">
        <v>22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ht="409.5" x14ac:dyDescent="0.25">
      <c r="A39" s="9" t="str">
        <f>IFERROR(VLOOKUP($R39,$R$9:$AP$56,$R$1,0),"")</f>
        <v>-</v>
      </c>
      <c r="B39" s="9" t="str">
        <f>IFERROR(VLOOKUP($R39,$R$9:$AP$56,$R$1+1,0),"")</f>
        <v>-</v>
      </c>
      <c r="C39" s="9" t="str">
        <f>IFERROR(VLOOKUP($R39,$R$9:$AP$56,$R$1+2,0),"")</f>
        <v>-</v>
      </c>
      <c r="D39" s="10" t="str">
        <f>IFERROR(VLOOKUP($R39,$R$9:$AP$56,$R$1+3,0),"")</f>
        <v>-</v>
      </c>
      <c r="R39" s="5">
        <v>31</v>
      </c>
      <c r="S39" s="18" t="s">
        <v>77</v>
      </c>
      <c r="T39" s="39" t="s">
        <v>132</v>
      </c>
      <c r="U39" s="18" t="s">
        <v>119</v>
      </c>
      <c r="V39" s="34" t="s">
        <v>21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ht="409.5" x14ac:dyDescent="0.25">
      <c r="A40" s="9" t="str">
        <f>IFERROR(VLOOKUP($R40,$R$9:$AP$56,$R$1,0),"")</f>
        <v>-</v>
      </c>
      <c r="B40" s="9" t="str">
        <f>IFERROR(VLOOKUP($R40,$R$9:$AP$56,$R$1+1,0),"")</f>
        <v>-</v>
      </c>
      <c r="C40" s="9" t="str">
        <f>IFERROR(VLOOKUP($R40,$R$9:$AP$56,$R$1+2,0),"")</f>
        <v>-</v>
      </c>
      <c r="D40" s="10" t="str">
        <f>IFERROR(VLOOKUP($R40,$R$9:$AP$56,$R$1+3,0),"")</f>
        <v>-</v>
      </c>
      <c r="R40" s="5">
        <v>32</v>
      </c>
      <c r="S40" s="18" t="s">
        <v>78</v>
      </c>
      <c r="T40" s="39" t="s">
        <v>132</v>
      </c>
      <c r="U40" s="18" t="s">
        <v>119</v>
      </c>
      <c r="V40" s="34" t="s">
        <v>21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ht="129" customHeight="1" x14ac:dyDescent="0.25">
      <c r="A41" s="9" t="str">
        <f>IFERROR(VLOOKUP($R41,$R$9:$AP$56,$R$1,0),"")</f>
        <v>-</v>
      </c>
      <c r="B41" s="9" t="str">
        <f>IFERROR(VLOOKUP($R41,$R$9:$AP$56,$R$1+1,0),"")</f>
        <v>-</v>
      </c>
      <c r="C41" s="9" t="str">
        <f>IFERROR(VLOOKUP($R41,$R$9:$AP$56,$R$1+2,0),"")</f>
        <v>-</v>
      </c>
      <c r="D41" s="10" t="str">
        <f>IFERROR(VLOOKUP($R41,$R$9:$AP$56,$R$1+3,0),"")</f>
        <v>-</v>
      </c>
      <c r="R41" s="5">
        <v>33</v>
      </c>
      <c r="S41" s="18" t="s">
        <v>276</v>
      </c>
      <c r="T41" s="18" t="s">
        <v>277</v>
      </c>
      <c r="U41" s="17" t="s">
        <v>278</v>
      </c>
      <c r="V41" s="17" t="s">
        <v>22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25">
      <c r="A42" s="19"/>
      <c r="B42" s="19"/>
      <c r="C42" s="19"/>
      <c r="D42" s="20"/>
      <c r="R42" s="5">
        <v>34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25">
      <c r="A43" s="19"/>
      <c r="B43" s="19"/>
      <c r="C43" s="19"/>
      <c r="D43" s="20"/>
      <c r="R43" s="5">
        <v>35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25">
      <c r="A44" s="19"/>
      <c r="B44" s="19"/>
      <c r="C44" s="19"/>
      <c r="D44" s="20"/>
      <c r="R44" s="5">
        <v>36</v>
      </c>
      <c r="S44" s="18" t="s">
        <v>19</v>
      </c>
      <c r="T44" s="18" t="s">
        <v>19</v>
      </c>
      <c r="U44" s="18" t="s">
        <v>19</v>
      </c>
      <c r="V44" s="18" t="s">
        <v>19</v>
      </c>
      <c r="W44" s="18" t="s">
        <v>19</v>
      </c>
      <c r="X44" s="18" t="s">
        <v>19</v>
      </c>
      <c r="Y44" s="18" t="s">
        <v>19</v>
      </c>
      <c r="Z44" s="18" t="s">
        <v>19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25">
      <c r="A45" s="19"/>
      <c r="B45" s="19"/>
      <c r="C45" s="19"/>
      <c r="D45" s="20"/>
      <c r="R45" s="5">
        <v>37</v>
      </c>
      <c r="W45" s="18" t="s">
        <v>19</v>
      </c>
      <c r="X45" s="18" t="s">
        <v>19</v>
      </c>
      <c r="Y45" s="18" t="s">
        <v>19</v>
      </c>
      <c r="Z45" s="18" t="s">
        <v>19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25">
      <c r="A46" s="19"/>
      <c r="B46" s="19"/>
      <c r="C46" s="19"/>
      <c r="D46" s="20"/>
      <c r="R46" s="5">
        <v>38</v>
      </c>
      <c r="W46" s="18" t="s">
        <v>19</v>
      </c>
      <c r="X46" s="18" t="s">
        <v>19</v>
      </c>
      <c r="Y46" s="18" t="s">
        <v>19</v>
      </c>
      <c r="Z46" s="18" t="s">
        <v>19</v>
      </c>
      <c r="AA46" s="5" t="s">
        <v>19</v>
      </c>
      <c r="AB46" s="5" t="s">
        <v>19</v>
      </c>
      <c r="AC46" s="5" t="s">
        <v>19</v>
      </c>
      <c r="AD46" s="5" t="s">
        <v>19</v>
      </c>
      <c r="AE46" s="18" t="s">
        <v>19</v>
      </c>
      <c r="AF46" s="18" t="s">
        <v>19</v>
      </c>
      <c r="AG46" s="18" t="s">
        <v>19</v>
      </c>
      <c r="AH46" s="18" t="s">
        <v>19</v>
      </c>
      <c r="AI46" s="18" t="s">
        <v>19</v>
      </c>
      <c r="AJ46" s="18" t="s">
        <v>19</v>
      </c>
      <c r="AK46" s="18" t="s">
        <v>19</v>
      </c>
      <c r="AL46" s="18" t="s">
        <v>19</v>
      </c>
      <c r="AM46" s="18" t="s">
        <v>19</v>
      </c>
      <c r="AN46" s="18" t="s">
        <v>19</v>
      </c>
      <c r="AO46" s="18" t="s">
        <v>19</v>
      </c>
      <c r="AP46" s="18" t="s">
        <v>19</v>
      </c>
    </row>
    <row r="47" spans="1:42" x14ac:dyDescent="0.25">
      <c r="A47" s="19"/>
      <c r="B47" s="19"/>
      <c r="C47" s="19"/>
      <c r="D47" s="20"/>
      <c r="R47" s="5">
        <v>39</v>
      </c>
      <c r="AA47" s="5" t="s">
        <v>19</v>
      </c>
      <c r="AB47" s="5" t="s">
        <v>19</v>
      </c>
      <c r="AC47" s="5" t="s">
        <v>19</v>
      </c>
      <c r="AD47" s="5" t="s">
        <v>19</v>
      </c>
      <c r="AE47" s="18" t="s">
        <v>19</v>
      </c>
      <c r="AF47" s="18" t="s">
        <v>19</v>
      </c>
      <c r="AG47" s="18" t="s">
        <v>19</v>
      </c>
      <c r="AH47" s="18" t="s">
        <v>19</v>
      </c>
      <c r="AI47" s="18" t="s">
        <v>19</v>
      </c>
      <c r="AJ47" s="18" t="s">
        <v>19</v>
      </c>
      <c r="AK47" s="18" t="s">
        <v>19</v>
      </c>
      <c r="AL47" s="18" t="s">
        <v>19</v>
      </c>
      <c r="AM47" s="18" t="s">
        <v>19</v>
      </c>
      <c r="AN47" s="18" t="s">
        <v>19</v>
      </c>
      <c r="AO47" s="18" t="s">
        <v>19</v>
      </c>
      <c r="AP47" s="18" t="s">
        <v>19</v>
      </c>
    </row>
    <row r="48" spans="1:42" x14ac:dyDescent="0.25">
      <c r="A48" s="19"/>
      <c r="B48" s="19"/>
      <c r="C48" s="19"/>
      <c r="D48" s="20"/>
      <c r="R48" s="5">
        <v>40</v>
      </c>
      <c r="AA48" s="5" t="s">
        <v>19</v>
      </c>
      <c r="AB48" s="5" t="s">
        <v>19</v>
      </c>
      <c r="AC48" s="5" t="s">
        <v>19</v>
      </c>
      <c r="AD48" s="5" t="s">
        <v>19</v>
      </c>
      <c r="AE48" s="18" t="s">
        <v>19</v>
      </c>
      <c r="AF48" s="18" t="s">
        <v>19</v>
      </c>
      <c r="AG48" s="18" t="s">
        <v>19</v>
      </c>
      <c r="AH48" s="18" t="s">
        <v>19</v>
      </c>
      <c r="AI48" s="18" t="s">
        <v>19</v>
      </c>
      <c r="AJ48" s="18" t="s">
        <v>19</v>
      </c>
      <c r="AK48" s="18" t="s">
        <v>19</v>
      </c>
      <c r="AL48" s="18" t="s">
        <v>19</v>
      </c>
      <c r="AM48" s="18" t="s">
        <v>19</v>
      </c>
      <c r="AN48" s="18" t="s">
        <v>19</v>
      </c>
      <c r="AO48" s="18" t="s">
        <v>19</v>
      </c>
      <c r="AP48" s="18" t="s">
        <v>19</v>
      </c>
    </row>
    <row r="49" spans="1:22" x14ac:dyDescent="0.25">
      <c r="A49" s="19"/>
      <c r="B49" s="19"/>
      <c r="C49" s="19"/>
      <c r="D49" s="20"/>
      <c r="S49" s="18"/>
      <c r="T49" s="18"/>
      <c r="U49" s="18"/>
      <c r="V49" s="18"/>
    </row>
    <row r="50" spans="1:22" x14ac:dyDescent="0.25">
      <c r="A50" s="19"/>
      <c r="B50" s="19"/>
      <c r="C50" s="19"/>
      <c r="D50" s="20"/>
      <c r="S50" s="18"/>
      <c r="T50" s="18"/>
      <c r="U50" s="18"/>
      <c r="V50" s="18"/>
    </row>
    <row r="51" spans="1:22" x14ac:dyDescent="0.25">
      <c r="A51" s="19" t="str">
        <f>IFERROR(VLOOKUP($R51,$R$9:$AP$44,$R$1,0),"")</f>
        <v/>
      </c>
      <c r="B51" s="19" t="str">
        <f>IFERROR(VLOOKUP($R51,$R$9:$AP$44,$R$1+1,0),"")</f>
        <v/>
      </c>
      <c r="C51" s="19" t="str">
        <f>IFERROR(VLOOKUP($R51,$R$9:$AP$44,$R$1+2,0),"")</f>
        <v/>
      </c>
      <c r="D51" s="20" t="str">
        <f>IFERROR(VLOOKUP($R51,$R$9:$AP$44,$R$1+3,0),"")</f>
        <v/>
      </c>
    </row>
    <row r="52" spans="1:22" x14ac:dyDescent="0.25">
      <c r="A52" s="19" t="str">
        <f>IFERROR(VLOOKUP($R52,$R$9:$AP$44,$R$1,0),"")</f>
        <v/>
      </c>
      <c r="B52" s="19" t="str">
        <f>IFERROR(VLOOKUP($R52,$R$9:$AP$44,$R$1+1,0),"")</f>
        <v/>
      </c>
      <c r="C52" s="19" t="str">
        <f>IFERROR(VLOOKUP($R52,$R$9:$AP$44,$R$1+2,0),"")</f>
        <v/>
      </c>
      <c r="D52" s="20" t="str">
        <f>IFERROR(VLOOKUP($R52,$R$9:$AP$44,$R$1+3,0),"")</f>
        <v/>
      </c>
    </row>
    <row r="53" spans="1:22" x14ac:dyDescent="0.25">
      <c r="A53" s="19" t="str">
        <f>IFERROR(VLOOKUP($R53,$R$9:$AP$44,$R$1,0),"")</f>
        <v/>
      </c>
      <c r="B53" s="19" t="str">
        <f>IFERROR(VLOOKUP($R53,$R$9:$AP$44,$R$1+1,0),"")</f>
        <v/>
      </c>
      <c r="C53" s="19" t="str">
        <f>IFERROR(VLOOKUP($R53,$R$9:$AP$44,$R$1+2,0),"")</f>
        <v/>
      </c>
      <c r="D53" s="20" t="str">
        <f>IFERROR(VLOOKUP($R53,$R$9:$AP$44,$R$1+3,0),"")</f>
        <v/>
      </c>
    </row>
  </sheetData>
  <sheetProtection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11 Z11 AD10 AH10 AL10 D9:D48" xr:uid="{00000000-0002-0000-0500-000000000000}"/>
    <dataValidation type="list" allowBlank="1" showInputMessage="1" showErrorMessage="1" sqref="B2" xr:uid="{00000000-0002-0000-0500-000001000000}">
      <formula1>$O$1:$O$9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0F19-A7B5-48A3-88ED-47DA5D1180FE}">
  <dimension ref="A1:AQ35"/>
  <sheetViews>
    <sheetView tabSelected="1" zoomScale="80" zoomScaleNormal="80" workbookViewId="0">
      <selection activeCell="D2" sqref="D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10.140625" style="5" hidden="1"/>
    <col min="6" max="13" width="4.5703125" style="5" hidden="1"/>
    <col min="14" max="42" width="10.140625" style="5" hidden="1"/>
    <col min="43" max="43" width="9.140625" style="5" hidden="1"/>
    <col min="44" max="16384" width="10.140625" style="5" hidden="1"/>
  </cols>
  <sheetData>
    <row r="1" spans="1:43" ht="18.75" x14ac:dyDescent="0.25">
      <c r="A1" s="3" t="s">
        <v>3</v>
      </c>
      <c r="B1" s="66" t="s">
        <v>285</v>
      </c>
      <c r="C1" s="66"/>
      <c r="D1" s="66"/>
      <c r="O1" s="5" t="s">
        <v>31</v>
      </c>
      <c r="P1" s="5">
        <v>1</v>
      </c>
      <c r="Q1" s="5">
        <v>1</v>
      </c>
      <c r="R1" s="5"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6" t="s">
        <v>284</v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56.25" customHeight="1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</row>
    <row r="6" spans="1:43" ht="56.25" customHeight="1" x14ac:dyDescent="0.25">
      <c r="A6" s="9" t="s">
        <v>281</v>
      </c>
      <c r="B6" s="9" t="s">
        <v>283</v>
      </c>
      <c r="C6" s="9" t="s">
        <v>282</v>
      </c>
      <c r="D6" s="10" t="s">
        <v>21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</row>
    <row r="7" spans="1:43" ht="56.25" customHeight="1" x14ac:dyDescent="0.25">
      <c r="A7" s="9" t="s">
        <v>286</v>
      </c>
      <c r="B7" s="9" t="s">
        <v>292</v>
      </c>
      <c r="C7" s="9" t="s">
        <v>287</v>
      </c>
      <c r="D7" s="10" t="s">
        <v>21</v>
      </c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</row>
    <row r="8" spans="1:43" ht="56.25" customHeight="1" x14ac:dyDescent="0.25">
      <c r="A8" s="9" t="s">
        <v>55</v>
      </c>
      <c r="B8" s="9" t="s">
        <v>289</v>
      </c>
      <c r="C8" s="9" t="s">
        <v>288</v>
      </c>
      <c r="D8" s="10" t="s">
        <v>21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</row>
    <row r="9" spans="1:43" ht="56.25" customHeight="1" x14ac:dyDescent="0.25">
      <c r="A9" s="9" t="s">
        <v>290</v>
      </c>
      <c r="B9" s="9" t="s">
        <v>291</v>
      </c>
      <c r="C9" s="9" t="s">
        <v>122</v>
      </c>
      <c r="D9" s="10" t="s">
        <v>21</v>
      </c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</row>
    <row r="10" spans="1:43" ht="56.25" customHeight="1" x14ac:dyDescent="0.25">
      <c r="A10" s="9" t="s">
        <v>69</v>
      </c>
      <c r="B10" s="9" t="s">
        <v>293</v>
      </c>
      <c r="C10" s="9" t="s">
        <v>294</v>
      </c>
      <c r="D10" s="10" t="s">
        <v>21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</row>
    <row r="11" spans="1:43" ht="56.25" customHeight="1" x14ac:dyDescent="0.25">
      <c r="A11" s="9" t="s">
        <v>295</v>
      </c>
      <c r="B11" s="9" t="s">
        <v>296</v>
      </c>
      <c r="C11" s="9" t="s">
        <v>297</v>
      </c>
      <c r="D11" s="10" t="s">
        <v>21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</row>
    <row r="12" spans="1:43" ht="56.25" customHeight="1" x14ac:dyDescent="0.2">
      <c r="A12" s="90" t="s">
        <v>301</v>
      </c>
      <c r="B12" s="9" t="s">
        <v>302</v>
      </c>
      <c r="C12" s="9" t="s">
        <v>303</v>
      </c>
      <c r="D12" s="10" t="s">
        <v>21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</row>
    <row r="13" spans="1:43" ht="56.25" customHeight="1" x14ac:dyDescent="0.25">
      <c r="A13" s="9" t="s">
        <v>298</v>
      </c>
      <c r="B13" s="9" t="s">
        <v>299</v>
      </c>
      <c r="C13" s="9" t="s">
        <v>300</v>
      </c>
      <c r="D13" s="10" t="s">
        <v>21</v>
      </c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</row>
    <row r="14" spans="1:43" ht="56.25" customHeight="1" x14ac:dyDescent="0.25">
      <c r="A14" s="9" t="s">
        <v>15</v>
      </c>
      <c r="B14" s="9" t="s">
        <v>25</v>
      </c>
      <c r="C14" s="9" t="s">
        <v>119</v>
      </c>
      <c r="D14" s="10" t="s">
        <v>21</v>
      </c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</row>
    <row r="15" spans="1:43" ht="56.25" customHeight="1" x14ac:dyDescent="0.25">
      <c r="A15" s="9" t="s">
        <v>17</v>
      </c>
      <c r="B15" s="9" t="s">
        <v>270</v>
      </c>
      <c r="C15" s="9" t="s">
        <v>271</v>
      </c>
      <c r="D15" s="10" t="s">
        <v>22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</row>
    <row r="16" spans="1:43" ht="56.25" customHeight="1" x14ac:dyDescent="0.25">
      <c r="A16" s="9" t="s">
        <v>77</v>
      </c>
      <c r="B16" s="9" t="s">
        <v>132</v>
      </c>
      <c r="C16" s="9" t="s">
        <v>119</v>
      </c>
      <c r="D16" s="10" t="s">
        <v>21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</row>
    <row r="17" spans="1:43" ht="56.25" customHeight="1" x14ac:dyDescent="0.25">
      <c r="A17" s="9" t="s">
        <v>78</v>
      </c>
      <c r="B17" s="9" t="s">
        <v>132</v>
      </c>
      <c r="C17" s="9" t="s">
        <v>119</v>
      </c>
      <c r="D17" s="10" t="s">
        <v>21</v>
      </c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</row>
    <row r="18" spans="1:43" ht="300" x14ac:dyDescent="0.25">
      <c r="A18" s="9" t="s">
        <v>112</v>
      </c>
      <c r="B18" s="9" t="s">
        <v>28</v>
      </c>
      <c r="C18" s="9" t="s">
        <v>23</v>
      </c>
      <c r="D18" s="10" t="s">
        <v>21</v>
      </c>
      <c r="O18" s="5" t="s">
        <v>36</v>
      </c>
      <c r="P18" s="5">
        <v>6</v>
      </c>
      <c r="R18" s="5">
        <v>1</v>
      </c>
      <c r="S18" s="85" t="s">
        <v>112</v>
      </c>
      <c r="T18" s="85" t="s">
        <v>28</v>
      </c>
      <c r="U18" s="85" t="s">
        <v>23</v>
      </c>
      <c r="V18" s="85" t="s">
        <v>21</v>
      </c>
      <c r="W18" s="85" t="s">
        <v>113</v>
      </c>
      <c r="X18" s="85" t="s">
        <v>25</v>
      </c>
      <c r="Y18" s="85" t="s">
        <v>119</v>
      </c>
      <c r="Z18" s="85" t="s">
        <v>21</v>
      </c>
      <c r="AA18" s="85" t="s">
        <v>112</v>
      </c>
      <c r="AB18" s="85" t="s">
        <v>28</v>
      </c>
      <c r="AC18" s="85" t="s">
        <v>23</v>
      </c>
      <c r="AD18" s="85" t="s">
        <v>21</v>
      </c>
      <c r="AE18" s="85" t="s">
        <v>112</v>
      </c>
      <c r="AF18" s="85" t="s">
        <v>29</v>
      </c>
      <c r="AG18" s="85" t="s">
        <v>23</v>
      </c>
      <c r="AH18" s="85" t="s">
        <v>21</v>
      </c>
      <c r="AI18" s="85" t="s">
        <v>112</v>
      </c>
      <c r="AJ18" s="85" t="s">
        <v>29</v>
      </c>
      <c r="AK18" s="85" t="s">
        <v>23</v>
      </c>
      <c r="AL18" s="85" t="s">
        <v>21</v>
      </c>
      <c r="AM18" s="85" t="s">
        <v>113</v>
      </c>
      <c r="AN18" s="85" t="s">
        <v>25</v>
      </c>
      <c r="AO18" s="85" t="s">
        <v>119</v>
      </c>
      <c r="AP18" s="85" t="s">
        <v>21</v>
      </c>
      <c r="AQ18" s="84"/>
    </row>
    <row r="19" spans="1:43" ht="59.25" customHeight="1" x14ac:dyDescent="0.25">
      <c r="A19" s="9" t="s">
        <v>304</v>
      </c>
      <c r="B19" s="9" t="s">
        <v>172</v>
      </c>
      <c r="C19" s="9" t="s">
        <v>268</v>
      </c>
      <c r="D19" s="10" t="s">
        <v>24</v>
      </c>
      <c r="R19" s="5">
        <v>2</v>
      </c>
      <c r="S19" s="86" t="s">
        <v>164</v>
      </c>
      <c r="T19" s="85" t="s">
        <v>172</v>
      </c>
      <c r="U19" s="87" t="s">
        <v>268</v>
      </c>
      <c r="V19" s="5" t="s">
        <v>24</v>
      </c>
      <c r="W19" s="85" t="s">
        <v>112</v>
      </c>
      <c r="X19" s="85" t="s">
        <v>114</v>
      </c>
      <c r="Y19" s="85" t="s">
        <v>23</v>
      </c>
      <c r="Z19" s="85" t="s">
        <v>21</v>
      </c>
      <c r="AA19" s="86" t="s">
        <v>164</v>
      </c>
      <c r="AB19" s="85" t="s">
        <v>147</v>
      </c>
      <c r="AC19" s="87" t="s">
        <v>268</v>
      </c>
      <c r="AD19" s="88" t="s">
        <v>21</v>
      </c>
      <c r="AE19" s="86" t="s">
        <v>164</v>
      </c>
      <c r="AF19" s="85" t="s">
        <v>147</v>
      </c>
      <c r="AG19" s="87" t="s">
        <v>268</v>
      </c>
      <c r="AH19" s="88" t="s">
        <v>21</v>
      </c>
      <c r="AI19" s="86" t="s">
        <v>164</v>
      </c>
      <c r="AJ19" s="85" t="s">
        <v>147</v>
      </c>
      <c r="AK19" s="87" t="s">
        <v>268</v>
      </c>
      <c r="AL19" s="88" t="s">
        <v>21</v>
      </c>
      <c r="AM19" s="85" t="s">
        <v>112</v>
      </c>
      <c r="AN19" s="85" t="s">
        <v>114</v>
      </c>
      <c r="AO19" s="85" t="s">
        <v>23</v>
      </c>
      <c r="AP19" s="85" t="s">
        <v>21</v>
      </c>
      <c r="AQ19" s="84"/>
    </row>
    <row r="20" spans="1:43" ht="67.5" customHeight="1" x14ac:dyDescent="0.25">
      <c r="A20" s="9" t="s">
        <v>305</v>
      </c>
      <c r="B20" s="9" t="s">
        <v>188</v>
      </c>
      <c r="C20" s="9" t="s">
        <v>267</v>
      </c>
      <c r="D20" s="10" t="s">
        <v>24</v>
      </c>
      <c r="R20" s="5">
        <v>3</v>
      </c>
      <c r="S20" s="84" t="s">
        <v>165</v>
      </c>
      <c r="T20" s="85" t="s">
        <v>188</v>
      </c>
      <c r="U20" s="87" t="s">
        <v>267</v>
      </c>
      <c r="V20" s="5" t="s">
        <v>24</v>
      </c>
      <c r="W20" s="86" t="s">
        <v>164</v>
      </c>
      <c r="X20" s="85" t="s">
        <v>175</v>
      </c>
      <c r="Y20" s="87" t="s">
        <v>268</v>
      </c>
      <c r="Z20" s="88" t="s">
        <v>21</v>
      </c>
      <c r="AA20" s="84" t="s">
        <v>165</v>
      </c>
      <c r="AB20" s="85" t="s">
        <v>182</v>
      </c>
      <c r="AC20" s="87" t="s">
        <v>266</v>
      </c>
      <c r="AD20" s="84" t="s">
        <v>21</v>
      </c>
      <c r="AE20" s="84" t="s">
        <v>165</v>
      </c>
      <c r="AF20" s="85" t="s">
        <v>182</v>
      </c>
      <c r="AG20" s="87" t="s">
        <v>266</v>
      </c>
      <c r="AH20" s="84" t="s">
        <v>21</v>
      </c>
      <c r="AI20" s="84" t="s">
        <v>165</v>
      </c>
      <c r="AJ20" s="85" t="s">
        <v>182</v>
      </c>
      <c r="AK20" s="87" t="s">
        <v>266</v>
      </c>
      <c r="AL20" s="84" t="s">
        <v>21</v>
      </c>
      <c r="AM20" s="86" t="s">
        <v>164</v>
      </c>
      <c r="AN20" s="85" t="s">
        <v>175</v>
      </c>
      <c r="AO20" s="87" t="s">
        <v>268</v>
      </c>
      <c r="AP20" s="88" t="s">
        <v>21</v>
      </c>
      <c r="AQ20" s="84"/>
    </row>
    <row r="21" spans="1:43" ht="78" customHeight="1" x14ac:dyDescent="0.25">
      <c r="A21" s="9" t="s">
        <v>306</v>
      </c>
      <c r="B21" s="9" t="s">
        <v>143</v>
      </c>
      <c r="C21" s="9" t="s">
        <v>137</v>
      </c>
      <c r="D21" s="10" t="s">
        <v>22</v>
      </c>
      <c r="R21" s="5">
        <v>4</v>
      </c>
      <c r="S21" s="84" t="s">
        <v>166</v>
      </c>
      <c r="T21" s="85" t="s">
        <v>143</v>
      </c>
      <c r="U21" s="85" t="s">
        <v>137</v>
      </c>
      <c r="V21" s="5" t="s">
        <v>22</v>
      </c>
      <c r="W21" s="84" t="s">
        <v>165</v>
      </c>
      <c r="X21" s="85" t="s">
        <v>189</v>
      </c>
      <c r="Y21" s="85" t="s">
        <v>187</v>
      </c>
      <c r="Z21" s="84" t="s">
        <v>21</v>
      </c>
      <c r="AA21" s="84" t="s">
        <v>166</v>
      </c>
      <c r="AB21" s="85" t="s">
        <v>143</v>
      </c>
      <c r="AC21" s="85" t="s">
        <v>137</v>
      </c>
      <c r="AD21" s="5" t="s">
        <v>22</v>
      </c>
      <c r="AE21" s="85" t="s">
        <v>19</v>
      </c>
      <c r="AF21" s="85" t="s">
        <v>19</v>
      </c>
      <c r="AG21" s="85" t="s">
        <v>19</v>
      </c>
      <c r="AH21" s="85" t="s">
        <v>19</v>
      </c>
      <c r="AI21" s="85" t="s">
        <v>19</v>
      </c>
      <c r="AJ21" s="85" t="s">
        <v>19</v>
      </c>
      <c r="AK21" s="85" t="s">
        <v>19</v>
      </c>
      <c r="AL21" s="85" t="s">
        <v>19</v>
      </c>
      <c r="AM21" s="84" t="s">
        <v>165</v>
      </c>
      <c r="AN21" s="85" t="s">
        <v>189</v>
      </c>
      <c r="AO21" s="85" t="s">
        <v>179</v>
      </c>
      <c r="AP21" s="84" t="s">
        <v>21</v>
      </c>
      <c r="AQ21" s="84"/>
    </row>
    <row r="22" spans="1:43" ht="78" customHeight="1" x14ac:dyDescent="0.25">
      <c r="A22" s="9" t="s">
        <v>307</v>
      </c>
      <c r="B22" s="9" t="s">
        <v>308</v>
      </c>
      <c r="C22" s="9" t="s">
        <v>309</v>
      </c>
      <c r="D22" s="10"/>
      <c r="S22" s="84"/>
      <c r="T22" s="85"/>
      <c r="U22" s="85"/>
      <c r="W22" s="84"/>
      <c r="X22" s="85"/>
      <c r="Y22" s="85"/>
      <c r="Z22" s="84"/>
      <c r="AA22" s="84"/>
      <c r="AB22" s="85"/>
      <c r="AC22" s="85"/>
      <c r="AE22" s="85"/>
      <c r="AF22" s="85"/>
      <c r="AG22" s="85"/>
      <c r="AH22" s="85"/>
      <c r="AI22" s="85"/>
      <c r="AJ22" s="85"/>
      <c r="AK22" s="85"/>
      <c r="AL22" s="85"/>
      <c r="AM22" s="84"/>
      <c r="AN22" s="85"/>
      <c r="AO22" s="85"/>
      <c r="AP22" s="84"/>
      <c r="AQ22" s="84"/>
    </row>
    <row r="23" spans="1:43" ht="330" x14ac:dyDescent="0.25">
      <c r="A23" s="9" t="s">
        <v>167</v>
      </c>
      <c r="B23" s="9" t="s">
        <v>265</v>
      </c>
      <c r="C23" s="9" t="s">
        <v>119</v>
      </c>
      <c r="D23" s="10" t="s">
        <v>21</v>
      </c>
      <c r="R23" s="5">
        <v>5</v>
      </c>
      <c r="S23" s="85" t="s">
        <v>167</v>
      </c>
      <c r="T23" s="89" t="s">
        <v>265</v>
      </c>
      <c r="U23" s="85" t="s">
        <v>119</v>
      </c>
      <c r="V23" s="85" t="s">
        <v>21</v>
      </c>
      <c r="W23" s="85" t="s">
        <v>15</v>
      </c>
      <c r="X23" s="85" t="s">
        <v>25</v>
      </c>
      <c r="Y23" s="85" t="s">
        <v>119</v>
      </c>
      <c r="Z23" s="85" t="s">
        <v>21</v>
      </c>
      <c r="AA23" s="85" t="s">
        <v>167</v>
      </c>
      <c r="AB23" s="89" t="s">
        <v>265</v>
      </c>
      <c r="AC23" s="85" t="s">
        <v>119</v>
      </c>
      <c r="AD23" s="85" t="s">
        <v>21</v>
      </c>
      <c r="AE23" s="85" t="s">
        <v>19</v>
      </c>
      <c r="AF23" s="85" t="s">
        <v>19</v>
      </c>
      <c r="AG23" s="85" t="s">
        <v>19</v>
      </c>
      <c r="AH23" s="85" t="s">
        <v>19</v>
      </c>
      <c r="AI23" s="85" t="s">
        <v>19</v>
      </c>
      <c r="AJ23" s="85" t="s">
        <v>19</v>
      </c>
      <c r="AK23" s="85" t="s">
        <v>19</v>
      </c>
      <c r="AL23" s="85" t="s">
        <v>19</v>
      </c>
      <c r="AM23" s="85" t="s">
        <v>19</v>
      </c>
      <c r="AN23" s="85" t="s">
        <v>19</v>
      </c>
      <c r="AO23" s="85" t="s">
        <v>19</v>
      </c>
      <c r="AP23" s="85" t="s">
        <v>19</v>
      </c>
      <c r="AQ23" s="84"/>
    </row>
    <row r="24" spans="1:43" x14ac:dyDescent="0.25">
      <c r="A24" s="21"/>
      <c r="B24" s="21"/>
      <c r="C24" s="21"/>
      <c r="D24" s="22"/>
      <c r="R24" s="5">
        <v>34</v>
      </c>
      <c r="W24" s="85" t="s">
        <v>19</v>
      </c>
      <c r="X24" s="85" t="s">
        <v>19</v>
      </c>
      <c r="Y24" s="85" t="s">
        <v>19</v>
      </c>
      <c r="Z24" s="85" t="s">
        <v>19</v>
      </c>
      <c r="AA24" s="5" t="s">
        <v>19</v>
      </c>
      <c r="AB24" s="5" t="s">
        <v>19</v>
      </c>
      <c r="AC24" s="5" t="s">
        <v>19</v>
      </c>
      <c r="AD24" s="5" t="s">
        <v>19</v>
      </c>
      <c r="AE24" s="85" t="s">
        <v>19</v>
      </c>
      <c r="AF24" s="85" t="s">
        <v>19</v>
      </c>
      <c r="AG24" s="85" t="s">
        <v>19</v>
      </c>
      <c r="AH24" s="85" t="s">
        <v>19</v>
      </c>
      <c r="AI24" s="85" t="s">
        <v>19</v>
      </c>
      <c r="AJ24" s="85" t="s">
        <v>19</v>
      </c>
      <c r="AK24" s="85" t="s">
        <v>19</v>
      </c>
      <c r="AL24" s="85" t="s">
        <v>19</v>
      </c>
      <c r="AM24" s="85" t="s">
        <v>19</v>
      </c>
      <c r="AN24" s="85" t="s">
        <v>19</v>
      </c>
      <c r="AO24" s="85" t="s">
        <v>19</v>
      </c>
      <c r="AP24" s="85" t="s">
        <v>19</v>
      </c>
    </row>
    <row r="25" spans="1:43" x14ac:dyDescent="0.25">
      <c r="A25" s="21"/>
      <c r="B25" s="21"/>
      <c r="C25" s="21"/>
      <c r="D25" s="22"/>
      <c r="R25" s="5">
        <v>35</v>
      </c>
      <c r="W25" s="85" t="s">
        <v>19</v>
      </c>
      <c r="X25" s="85" t="s">
        <v>19</v>
      </c>
      <c r="Y25" s="85" t="s">
        <v>19</v>
      </c>
      <c r="Z25" s="85" t="s">
        <v>19</v>
      </c>
      <c r="AA25" s="5" t="s">
        <v>19</v>
      </c>
      <c r="AB25" s="5" t="s">
        <v>19</v>
      </c>
      <c r="AC25" s="5" t="s">
        <v>19</v>
      </c>
      <c r="AD25" s="5" t="s">
        <v>19</v>
      </c>
      <c r="AE25" s="85" t="s">
        <v>19</v>
      </c>
      <c r="AF25" s="85" t="s">
        <v>19</v>
      </c>
      <c r="AG25" s="85" t="s">
        <v>19</v>
      </c>
      <c r="AH25" s="85" t="s">
        <v>19</v>
      </c>
      <c r="AI25" s="85" t="s">
        <v>19</v>
      </c>
      <c r="AJ25" s="85" t="s">
        <v>19</v>
      </c>
      <c r="AK25" s="85" t="s">
        <v>19</v>
      </c>
      <c r="AL25" s="85" t="s">
        <v>19</v>
      </c>
      <c r="AM25" s="85" t="s">
        <v>19</v>
      </c>
      <c r="AN25" s="85" t="s">
        <v>19</v>
      </c>
      <c r="AO25" s="85" t="s">
        <v>19</v>
      </c>
      <c r="AP25" s="85" t="s">
        <v>19</v>
      </c>
    </row>
    <row r="26" spans="1:43" x14ac:dyDescent="0.25">
      <c r="A26" s="21"/>
      <c r="B26" s="21"/>
      <c r="C26" s="21"/>
      <c r="D26" s="22"/>
      <c r="R26" s="5">
        <v>36</v>
      </c>
      <c r="S26" s="85" t="s">
        <v>19</v>
      </c>
      <c r="T26" s="85" t="s">
        <v>19</v>
      </c>
      <c r="U26" s="85" t="s">
        <v>19</v>
      </c>
      <c r="V26" s="85" t="s">
        <v>19</v>
      </c>
      <c r="W26" s="85" t="s">
        <v>19</v>
      </c>
      <c r="X26" s="85" t="s">
        <v>19</v>
      </c>
      <c r="Y26" s="85" t="s">
        <v>19</v>
      </c>
      <c r="Z26" s="85" t="s">
        <v>19</v>
      </c>
      <c r="AA26" s="5" t="s">
        <v>19</v>
      </c>
      <c r="AB26" s="5" t="s">
        <v>19</v>
      </c>
      <c r="AC26" s="5" t="s">
        <v>19</v>
      </c>
      <c r="AD26" s="5" t="s">
        <v>19</v>
      </c>
      <c r="AE26" s="85" t="s">
        <v>19</v>
      </c>
      <c r="AF26" s="85" t="s">
        <v>19</v>
      </c>
      <c r="AG26" s="85" t="s">
        <v>19</v>
      </c>
      <c r="AH26" s="85" t="s">
        <v>19</v>
      </c>
      <c r="AI26" s="85" t="s">
        <v>19</v>
      </c>
      <c r="AJ26" s="85" t="s">
        <v>19</v>
      </c>
      <c r="AK26" s="85" t="s">
        <v>19</v>
      </c>
      <c r="AL26" s="85" t="s">
        <v>19</v>
      </c>
      <c r="AM26" s="85" t="s">
        <v>19</v>
      </c>
      <c r="AN26" s="85" t="s">
        <v>19</v>
      </c>
      <c r="AO26" s="85" t="s">
        <v>19</v>
      </c>
      <c r="AP26" s="85" t="s">
        <v>19</v>
      </c>
    </row>
    <row r="27" spans="1:43" x14ac:dyDescent="0.25">
      <c r="A27" s="21"/>
      <c r="B27" s="21"/>
      <c r="C27" s="21"/>
      <c r="D27" s="22"/>
      <c r="R27" s="5">
        <v>37</v>
      </c>
      <c r="W27" s="85" t="s">
        <v>19</v>
      </c>
      <c r="X27" s="85" t="s">
        <v>19</v>
      </c>
      <c r="Y27" s="85" t="s">
        <v>19</v>
      </c>
      <c r="Z27" s="85" t="s">
        <v>19</v>
      </c>
      <c r="AA27" s="5" t="s">
        <v>19</v>
      </c>
      <c r="AB27" s="5" t="s">
        <v>19</v>
      </c>
      <c r="AC27" s="5" t="s">
        <v>19</v>
      </c>
      <c r="AD27" s="5" t="s">
        <v>19</v>
      </c>
      <c r="AE27" s="85" t="s">
        <v>19</v>
      </c>
      <c r="AF27" s="85" t="s">
        <v>19</v>
      </c>
      <c r="AG27" s="85" t="s">
        <v>19</v>
      </c>
      <c r="AH27" s="85" t="s">
        <v>19</v>
      </c>
      <c r="AI27" s="85" t="s">
        <v>19</v>
      </c>
      <c r="AJ27" s="85" t="s">
        <v>19</v>
      </c>
      <c r="AK27" s="85" t="s">
        <v>19</v>
      </c>
      <c r="AL27" s="85" t="s">
        <v>19</v>
      </c>
      <c r="AM27" s="85" t="s">
        <v>19</v>
      </c>
      <c r="AN27" s="85" t="s">
        <v>19</v>
      </c>
      <c r="AO27" s="85" t="s">
        <v>19</v>
      </c>
      <c r="AP27" s="85" t="s">
        <v>19</v>
      </c>
    </row>
    <row r="28" spans="1:43" x14ac:dyDescent="0.25">
      <c r="A28" s="21"/>
      <c r="B28" s="21"/>
      <c r="C28" s="21"/>
      <c r="D28" s="22"/>
      <c r="R28" s="5">
        <v>38</v>
      </c>
      <c r="W28" s="85" t="s">
        <v>19</v>
      </c>
      <c r="X28" s="85" t="s">
        <v>19</v>
      </c>
      <c r="Y28" s="85" t="s">
        <v>19</v>
      </c>
      <c r="Z28" s="85" t="s">
        <v>19</v>
      </c>
      <c r="AA28" s="5" t="s">
        <v>19</v>
      </c>
      <c r="AB28" s="5" t="s">
        <v>19</v>
      </c>
      <c r="AC28" s="5" t="s">
        <v>19</v>
      </c>
      <c r="AD28" s="5" t="s">
        <v>19</v>
      </c>
      <c r="AE28" s="85" t="s">
        <v>19</v>
      </c>
      <c r="AF28" s="85" t="s">
        <v>19</v>
      </c>
      <c r="AG28" s="85" t="s">
        <v>19</v>
      </c>
      <c r="AH28" s="85" t="s">
        <v>19</v>
      </c>
      <c r="AI28" s="85" t="s">
        <v>19</v>
      </c>
      <c r="AJ28" s="85" t="s">
        <v>19</v>
      </c>
      <c r="AK28" s="85" t="s">
        <v>19</v>
      </c>
      <c r="AL28" s="85" t="s">
        <v>19</v>
      </c>
      <c r="AM28" s="85" t="s">
        <v>19</v>
      </c>
      <c r="AN28" s="85" t="s">
        <v>19</v>
      </c>
      <c r="AO28" s="85" t="s">
        <v>19</v>
      </c>
      <c r="AP28" s="85" t="s">
        <v>19</v>
      </c>
    </row>
    <row r="29" spans="1:43" x14ac:dyDescent="0.25">
      <c r="A29" s="21"/>
      <c r="B29" s="21"/>
      <c r="C29" s="21"/>
      <c r="D29" s="22"/>
      <c r="R29" s="5">
        <v>39</v>
      </c>
      <c r="AA29" s="5" t="s">
        <v>19</v>
      </c>
      <c r="AB29" s="5" t="s">
        <v>19</v>
      </c>
      <c r="AC29" s="5" t="s">
        <v>19</v>
      </c>
      <c r="AD29" s="5" t="s">
        <v>19</v>
      </c>
      <c r="AE29" s="85" t="s">
        <v>19</v>
      </c>
      <c r="AF29" s="85" t="s">
        <v>19</v>
      </c>
      <c r="AG29" s="85" t="s">
        <v>19</v>
      </c>
      <c r="AH29" s="85" t="s">
        <v>19</v>
      </c>
      <c r="AI29" s="85" t="s">
        <v>19</v>
      </c>
      <c r="AJ29" s="85" t="s">
        <v>19</v>
      </c>
      <c r="AK29" s="85" t="s">
        <v>19</v>
      </c>
      <c r="AL29" s="85" t="s">
        <v>19</v>
      </c>
      <c r="AM29" s="85" t="s">
        <v>19</v>
      </c>
      <c r="AN29" s="85" t="s">
        <v>19</v>
      </c>
      <c r="AO29" s="85" t="s">
        <v>19</v>
      </c>
      <c r="AP29" s="85" t="s">
        <v>19</v>
      </c>
    </row>
    <row r="30" spans="1:43" x14ac:dyDescent="0.25">
      <c r="A30" s="21"/>
      <c r="B30" s="21"/>
      <c r="C30" s="21"/>
      <c r="D30" s="22"/>
      <c r="R30" s="5">
        <v>40</v>
      </c>
      <c r="AA30" s="5" t="s">
        <v>19</v>
      </c>
      <c r="AB30" s="5" t="s">
        <v>19</v>
      </c>
      <c r="AC30" s="5" t="s">
        <v>19</v>
      </c>
      <c r="AD30" s="5" t="s">
        <v>19</v>
      </c>
      <c r="AE30" s="85" t="s">
        <v>19</v>
      </c>
      <c r="AF30" s="85" t="s">
        <v>19</v>
      </c>
      <c r="AG30" s="85" t="s">
        <v>19</v>
      </c>
      <c r="AH30" s="85" t="s">
        <v>19</v>
      </c>
      <c r="AI30" s="85" t="s">
        <v>19</v>
      </c>
      <c r="AJ30" s="85" t="s">
        <v>19</v>
      </c>
      <c r="AK30" s="85" t="s">
        <v>19</v>
      </c>
      <c r="AL30" s="85" t="s">
        <v>19</v>
      </c>
      <c r="AM30" s="85" t="s">
        <v>19</v>
      </c>
      <c r="AN30" s="85" t="s">
        <v>19</v>
      </c>
      <c r="AO30" s="85" t="s">
        <v>19</v>
      </c>
      <c r="AP30" s="85" t="s">
        <v>19</v>
      </c>
    </row>
    <row r="31" spans="1:43" x14ac:dyDescent="0.25">
      <c r="A31" s="21"/>
      <c r="B31" s="21"/>
      <c r="C31" s="21"/>
      <c r="D31" s="22"/>
      <c r="S31" s="85"/>
      <c r="T31" s="85"/>
      <c r="U31" s="85"/>
      <c r="V31" s="85"/>
    </row>
    <row r="32" spans="1:43" x14ac:dyDescent="0.25">
      <c r="A32" s="21"/>
      <c r="B32" s="21"/>
      <c r="C32" s="21"/>
      <c r="D32" s="22"/>
      <c r="S32" s="85"/>
      <c r="T32" s="85"/>
      <c r="U32" s="85"/>
      <c r="V32" s="85"/>
    </row>
    <row r="33" spans="1:4" x14ac:dyDescent="0.25">
      <c r="A33" s="21" t="s">
        <v>284</v>
      </c>
      <c r="B33" s="21" t="s">
        <v>284</v>
      </c>
      <c r="C33" s="21" t="s">
        <v>284</v>
      </c>
      <c r="D33" s="22" t="s">
        <v>284</v>
      </c>
    </row>
    <row r="34" spans="1:4" x14ac:dyDescent="0.25">
      <c r="A34" s="21" t="s">
        <v>284</v>
      </c>
      <c r="B34" s="21" t="s">
        <v>284</v>
      </c>
      <c r="C34" s="21" t="s">
        <v>284</v>
      </c>
      <c r="D34" s="22" t="s">
        <v>284</v>
      </c>
    </row>
    <row r="35" spans="1:4" x14ac:dyDescent="0.25">
      <c r="A35" s="21" t="s">
        <v>284</v>
      </c>
      <c r="B35" s="21" t="s">
        <v>284</v>
      </c>
      <c r="C35" s="21" t="s">
        <v>284</v>
      </c>
      <c r="D35" s="22" t="s">
        <v>284</v>
      </c>
    </row>
  </sheetData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20 Z20 AD19 AH19 AL19 D9 D14:D30" xr:uid="{18F8226D-DB39-4807-AC70-8ACB7A4D004E}"/>
    <dataValidation type="list" allowBlank="1" showInputMessage="1" showErrorMessage="1" sqref="B2" xr:uid="{160CA616-AB70-45C8-AC98-D5B147533D5E}">
      <formula1>$O$1:$O$18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XFB44"/>
  <sheetViews>
    <sheetView topLeftCell="B1" zoomScale="85" zoomScaleNormal="85" workbookViewId="0">
      <pane ySplit="4" topLeftCell="A5" activePane="bottomLeft" state="frozen"/>
      <selection activeCell="B2" sqref="B2"/>
      <selection pane="bottomLeft" activeCell="E1" sqref="E1:XFD1048576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28515625" style="32" customWidth="1"/>
    <col min="5" max="5" width="10.28515625" style="5" hidden="1"/>
    <col min="6" max="11" width="2.28515625" style="5" hidden="1"/>
    <col min="12" max="13" width="2.28515625" style="17" hidden="1"/>
    <col min="14" max="18" width="9.140625" style="17" hidden="1"/>
    <col min="19" max="19" width="34" style="17" hidden="1"/>
    <col min="20" max="20" width="66" style="17" hidden="1"/>
    <col min="21" max="21" width="29.28515625" style="17" hidden="1"/>
    <col min="22" max="22" width="7.85546875" style="17" hidden="1"/>
    <col min="23" max="23" width="34" style="17" hidden="1"/>
    <col min="24" max="24" width="66" style="17" hidden="1"/>
    <col min="25" max="25" width="29.28515625" style="17" hidden="1"/>
    <col min="26" max="26" width="7.85546875" style="17" hidden="1"/>
    <col min="27" max="27" width="34" style="17" hidden="1"/>
    <col min="28" max="28" width="66" style="17" hidden="1"/>
    <col min="29" max="29" width="29.28515625" style="17" hidden="1"/>
    <col min="30" max="30" width="7.85546875" style="17" hidden="1"/>
    <col min="31" max="31" width="34" style="17" hidden="1"/>
    <col min="32" max="32" width="66" style="17" hidden="1"/>
    <col min="33" max="33" width="29.28515625" style="17" hidden="1"/>
    <col min="34" max="34" width="7.85546875" style="17" hidden="1"/>
    <col min="35" max="35" width="34" style="17" hidden="1"/>
    <col min="36" max="36" width="66" style="17" hidden="1"/>
    <col min="37" max="37" width="29.28515625" style="17" hidden="1"/>
    <col min="38" max="38" width="7.85546875" style="17" hidden="1"/>
    <col min="39" max="39" width="34" style="17" hidden="1"/>
    <col min="40" max="40" width="66" style="17" hidden="1"/>
    <col min="41" max="41" width="29.28515625" style="17" hidden="1"/>
    <col min="42" max="42" width="7.85546875" style="17" hidden="1"/>
    <col min="43" max="16382" width="9.140625" style="17" hidden="1"/>
    <col min="16383" max="16384" width="10.28515625" style="17" hidden="1"/>
  </cols>
  <sheetData>
    <row r="1" spans="1:43" ht="18.75" x14ac:dyDescent="0.25">
      <c r="A1" s="3" t="s">
        <v>3</v>
      </c>
      <c r="B1" s="66" t="s">
        <v>100</v>
      </c>
      <c r="C1" s="66"/>
      <c r="D1" s="66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6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285" x14ac:dyDescent="0.25">
      <c r="A5" s="26" t="str">
        <f t="shared" ref="A5:A20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2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0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6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138" customHeight="1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81" customHeight="1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154.5" customHeight="1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115.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114" customHeight="1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ht="3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100.5" customHeight="1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147" customHeight="1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49.25" customHeight="1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171" customHeight="1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127.5" customHeight="1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65.75" customHeight="1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19" s="26" t="str">
        <f t="shared" si="2"/>
        <v xml:space="preserve">10 цифровых символов </v>
      </c>
      <c r="D19" s="27" t="str">
        <f t="shared" si="3"/>
        <v>О</v>
      </c>
      <c r="R19" s="17">
        <v>15</v>
      </c>
      <c r="S19" s="31" t="s">
        <v>210</v>
      </c>
      <c r="T19" s="18" t="s">
        <v>212</v>
      </c>
      <c r="U19" s="30" t="s">
        <v>26</v>
      </c>
      <c r="V19" s="31" t="s">
        <v>21</v>
      </c>
      <c r="W19" s="31" t="s">
        <v>210</v>
      </c>
      <c r="X19" s="18" t="s">
        <v>212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30" x14ac:dyDescent="0.25">
      <c r="A20" s="26" t="str">
        <f t="shared" si="0"/>
        <v>Онлайн регистрация</v>
      </c>
      <c r="B20" s="26" t="str">
        <f>IFERROR(VLOOKUP($R20,$R$5:$AP$43,$R$1+1,0),"")</f>
        <v xml:space="preserve">Выбор формата регистрации. Если признак проставлен, то онлайн, если нет - рейсовый. </v>
      </c>
      <c r="C20" s="26" t="str">
        <f t="shared" si="2"/>
        <v>Check box</v>
      </c>
      <c r="D20" s="27" t="str">
        <f t="shared" si="3"/>
        <v>Н</v>
      </c>
      <c r="R20" s="17">
        <v>16</v>
      </c>
      <c r="S20" s="18" t="s">
        <v>276</v>
      </c>
      <c r="T20" s="18" t="s">
        <v>277</v>
      </c>
      <c r="U20" s="17" t="s">
        <v>278</v>
      </c>
      <c r="V20" s="17" t="s">
        <v>22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x14ac:dyDescent="0.25">
      <c r="A21" s="19"/>
      <c r="B21" s="19"/>
      <c r="C21" s="19"/>
      <c r="D21" s="20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x14ac:dyDescent="0.25">
      <c r="A22" s="19"/>
      <c r="B22" s="19"/>
      <c r="C22" s="19"/>
      <c r="D22" s="20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x14ac:dyDescent="0.25">
      <c r="A23" s="19"/>
      <c r="B23" s="19"/>
      <c r="C23" s="19"/>
      <c r="D23" s="20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25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19"/>
      <c r="B25" s="19"/>
      <c r="C25" s="19"/>
      <c r="D25" s="20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5" customFormat="1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s="5" customFormat="1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s="5" customFormat="1" x14ac:dyDescent="0.25">
      <c r="A33" s="19"/>
      <c r="B33" s="19"/>
      <c r="C33" s="19"/>
      <c r="D33" s="20"/>
    </row>
    <row r="34" spans="1:4" s="5" customFormat="1" x14ac:dyDescent="0.25">
      <c r="A34" s="19"/>
      <c r="B34" s="19"/>
      <c r="C34" s="19"/>
      <c r="D34" s="20"/>
    </row>
    <row r="35" spans="1:4" s="5" customFormat="1" x14ac:dyDescent="0.25">
      <c r="A35" s="19"/>
      <c r="B35" s="19"/>
      <c r="C35" s="19"/>
      <c r="D35" s="20"/>
    </row>
    <row r="36" spans="1:4" s="5" customFormat="1" x14ac:dyDescent="0.25">
      <c r="A36" s="21"/>
      <c r="B36" s="21"/>
      <c r="C36" s="21"/>
      <c r="D36" s="22"/>
    </row>
    <row r="37" spans="1:4" s="5" customFormat="1" x14ac:dyDescent="0.25">
      <c r="A37" s="21"/>
      <c r="B37" s="21"/>
      <c r="C37" s="21"/>
      <c r="D37" s="22"/>
    </row>
    <row r="38" spans="1:4" s="5" customFormat="1" x14ac:dyDescent="0.25">
      <c r="A38" s="21"/>
      <c r="B38" s="21"/>
      <c r="C38" s="21"/>
      <c r="D38" s="22"/>
    </row>
    <row r="39" spans="1:4" s="5" customFormat="1" x14ac:dyDescent="0.25">
      <c r="A39" s="21"/>
      <c r="B39" s="21"/>
      <c r="C39" s="21"/>
      <c r="D39" s="22"/>
    </row>
    <row r="40" spans="1:4" s="5" customFormat="1" x14ac:dyDescent="0.25">
      <c r="A40" s="21"/>
      <c r="B40" s="21"/>
      <c r="C40" s="21"/>
      <c r="D40" s="22"/>
    </row>
    <row r="41" spans="1:4" s="5" customFormat="1" x14ac:dyDescent="0.25">
      <c r="A41" s="21"/>
      <c r="B41" s="21"/>
      <c r="C41" s="21"/>
      <c r="D41" s="22"/>
    </row>
    <row r="42" spans="1:4" s="5" customFormat="1" x14ac:dyDescent="0.25">
      <c r="A42" s="21"/>
      <c r="B42" s="21"/>
      <c r="C42" s="21"/>
      <c r="D42" s="22"/>
    </row>
    <row r="43" spans="1:4" s="5" customFormat="1" x14ac:dyDescent="0.25">
      <c r="A43" s="21"/>
      <c r="B43" s="21"/>
      <c r="C43" s="21"/>
      <c r="D43" s="22"/>
    </row>
    <row r="44" spans="1:4" s="5" customFormat="1" x14ac:dyDescent="0.25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6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0 AD5 AH5 AL5 V5:V6 Z5:Z6 Z11 AD7 AH7 AL7 D5:D25" xr:uid="{00000000-0002-0000-0600-000001000000}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AP44"/>
  <sheetViews>
    <sheetView zoomScale="85" zoomScaleNormal="85" workbookViewId="0">
      <pane ySplit="4" topLeftCell="A5" activePane="bottomLeft" state="frozen"/>
      <selection activeCell="B2" sqref="B2"/>
      <selection pane="bottomLeft" activeCell="E1" sqref="E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16384" width="10.7109375" style="5" hidden="1"/>
  </cols>
  <sheetData>
    <row r="1" spans="1:42" s="17" customFormat="1" ht="18.75" x14ac:dyDescent="0.25">
      <c r="A1" s="3" t="s">
        <v>3</v>
      </c>
      <c r="B1" s="66" t="s">
        <v>79</v>
      </c>
      <c r="C1" s="66"/>
      <c r="D1" s="66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6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114" customHeight="1" x14ac:dyDescent="0.25">
      <c r="A5" s="26" t="str">
        <f t="shared" ref="A5:A31" si="0">IFERROR(VLOOKUP($R5,$R$5:$AP$43,$R$1,0),"")</f>
        <v>Тип операции по Учредителю ДУ</v>
      </c>
      <c r="B5" s="26" t="str">
        <f t="shared" ref="B5:B31" si="1">IFERROR(VLOOKUP($R5,$R$5:$AP$43,$R$1+1,0),"")</f>
        <v>Необходимо выбрать из списка нужную операцию</v>
      </c>
      <c r="C5" s="26" t="str">
        <f t="shared" ref="C5:C31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1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405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84" customHeight="1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113.25" customHeight="1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116.25" customHeight="1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75" customHeight="1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100.5" customHeight="1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3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99.75" customHeight="1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24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18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customHeight="1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3" t="s">
        <v>55</v>
      </c>
      <c r="T15" s="18" t="s">
        <v>25</v>
      </c>
      <c r="U15" s="18" t="s">
        <v>221</v>
      </c>
      <c r="V15" s="18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44.25" customHeight="1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4" t="s">
        <v>56</v>
      </c>
      <c r="T16" s="18" t="s">
        <v>25</v>
      </c>
      <c r="U16" s="18" t="s">
        <v>122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69" customHeight="1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4" t="s">
        <v>57</v>
      </c>
      <c r="T17" s="18" t="s">
        <v>223</v>
      </c>
      <c r="U17" s="18" t="s">
        <v>233</v>
      </c>
      <c r="V17" s="18" t="s">
        <v>21</v>
      </c>
      <c r="W17" s="34" t="s">
        <v>58</v>
      </c>
      <c r="X17" s="18" t="s">
        <v>224</v>
      </c>
      <c r="Y17" s="33" t="s">
        <v>63</v>
      </c>
      <c r="Z17" s="34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51" customHeight="1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4" t="s">
        <v>58</v>
      </c>
      <c r="T18" s="18" t="s">
        <v>224</v>
      </c>
      <c r="U18" s="33" t="s">
        <v>63</v>
      </c>
      <c r="V18" s="34" t="s">
        <v>21</v>
      </c>
      <c r="W18" s="34" t="s">
        <v>59</v>
      </c>
      <c r="X18" s="18" t="s">
        <v>225</v>
      </c>
      <c r="Y18" s="33" t="s">
        <v>64</v>
      </c>
      <c r="Z18" s="34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54" customHeight="1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4" t="s">
        <v>59</v>
      </c>
      <c r="T19" s="18" t="s">
        <v>225</v>
      </c>
      <c r="U19" s="33" t="s">
        <v>64</v>
      </c>
      <c r="V19" s="34" t="s">
        <v>21</v>
      </c>
      <c r="W19" s="34" t="s">
        <v>60</v>
      </c>
      <c r="X19" s="18" t="s">
        <v>226</v>
      </c>
      <c r="Y19" s="33" t="s">
        <v>65</v>
      </c>
      <c r="Z19" s="34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56.25" customHeight="1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4" t="s">
        <v>60</v>
      </c>
      <c r="T20" s="18" t="s">
        <v>226</v>
      </c>
      <c r="U20" s="33" t="s">
        <v>65</v>
      </c>
      <c r="V20" s="34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59.25" customHeight="1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4" t="s">
        <v>61</v>
      </c>
      <c r="T21" s="18" t="s">
        <v>227</v>
      </c>
      <c r="U21" s="33" t="s">
        <v>65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58.5" customHeight="1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42" t="s">
        <v>220</v>
      </c>
      <c r="T22" s="18" t="s">
        <v>234</v>
      </c>
      <c r="U22" s="33" t="s">
        <v>65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409.5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4" t="s">
        <v>66</v>
      </c>
      <c r="T23" s="18" t="s">
        <v>223</v>
      </c>
      <c r="U23" s="18" t="s">
        <v>119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54.75" customHeight="1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4" t="s">
        <v>67</v>
      </c>
      <c r="T24" s="18" t="s">
        <v>228</v>
      </c>
      <c r="U24" s="18" t="s">
        <v>123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36" customHeight="1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4" t="s">
        <v>58</v>
      </c>
      <c r="T25" s="18" t="s">
        <v>229</v>
      </c>
      <c r="U25" s="33" t="s">
        <v>63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42" customHeight="1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4" t="s">
        <v>59</v>
      </c>
      <c r="T26" s="18" t="s">
        <v>230</v>
      </c>
      <c r="U26" s="33" t="s">
        <v>64</v>
      </c>
      <c r="V26" s="34" t="s">
        <v>21</v>
      </c>
      <c r="W26" s="34" t="s">
        <v>61</v>
      </c>
      <c r="X26" s="18" t="s">
        <v>231</v>
      </c>
      <c r="Y26" s="33" t="s">
        <v>65</v>
      </c>
      <c r="Z26" s="34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65.25" customHeight="1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4" t="s">
        <v>61</v>
      </c>
      <c r="T27" s="18" t="s">
        <v>231</v>
      </c>
      <c r="U27" s="33" t="s">
        <v>65</v>
      </c>
      <c r="V27" s="34" t="s">
        <v>21</v>
      </c>
      <c r="W27" s="34" t="s">
        <v>68</v>
      </c>
      <c r="X27" s="18" t="s">
        <v>70</v>
      </c>
      <c r="Y27" s="33" t="s">
        <v>26</v>
      </c>
      <c r="Z27" s="34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51.75" customHeight="1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4" t="s">
        <v>68</v>
      </c>
      <c r="T28" s="18" t="s">
        <v>70</v>
      </c>
      <c r="U28" s="33" t="s">
        <v>26</v>
      </c>
      <c r="V28" s="34" t="s">
        <v>21</v>
      </c>
      <c r="W28" s="34" t="s">
        <v>97</v>
      </c>
      <c r="X28" s="18" t="s">
        <v>101</v>
      </c>
      <c r="Y28" s="33" t="s">
        <v>102</v>
      </c>
      <c r="Z28" s="34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80.25" customHeight="1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4" t="s">
        <v>97</v>
      </c>
      <c r="T29" s="18" t="s">
        <v>101</v>
      </c>
      <c r="U29" s="33" t="s">
        <v>102</v>
      </c>
      <c r="V29" s="34" t="s">
        <v>24</v>
      </c>
      <c r="W29" s="34" t="s">
        <v>69</v>
      </c>
      <c r="X29" s="18" t="s">
        <v>101</v>
      </c>
      <c r="Y29" s="33" t="s">
        <v>135</v>
      </c>
      <c r="Z29" s="34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86.25" customHeight="1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4" t="s">
        <v>69</v>
      </c>
      <c r="T30" s="18" t="s">
        <v>101</v>
      </c>
      <c r="U30" s="33" t="s">
        <v>135</v>
      </c>
      <c r="V30" s="34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19.25" customHeight="1" x14ac:dyDescent="0.25">
      <c r="A31" s="26" t="str">
        <f t="shared" si="0"/>
        <v>Онлайн регистрация</v>
      </c>
      <c r="B31" s="26" t="str">
        <f t="shared" si="1"/>
        <v xml:space="preserve">Выбор формата регистрации. Если признак проставлен, то онлайн, если нет - рейсовый. </v>
      </c>
      <c r="C31" s="26" t="str">
        <f t="shared" si="2"/>
        <v>Check box</v>
      </c>
      <c r="D31" s="27" t="str">
        <f t="shared" si="3"/>
        <v>Н</v>
      </c>
      <c r="E31" s="5"/>
      <c r="F31" s="5"/>
      <c r="G31" s="5"/>
      <c r="H31" s="5"/>
      <c r="I31" s="5"/>
      <c r="J31" s="5"/>
      <c r="K31" s="5"/>
      <c r="L31" s="5"/>
      <c r="R31" s="17">
        <v>27</v>
      </c>
      <c r="S31" s="18" t="s">
        <v>276</v>
      </c>
      <c r="T31" s="18" t="s">
        <v>277</v>
      </c>
      <c r="U31" s="17" t="s">
        <v>278</v>
      </c>
      <c r="V31" s="17" t="s">
        <v>22</v>
      </c>
      <c r="W31" s="17" t="s">
        <v>19</v>
      </c>
      <c r="X31" s="17" t="s">
        <v>19</v>
      </c>
      <c r="Y31" s="17" t="s">
        <v>19</v>
      </c>
      <c r="Z31" s="17" t="s">
        <v>19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x14ac:dyDescent="0.25">
      <c r="A32" s="19"/>
      <c r="B32" s="19"/>
      <c r="C32" s="19"/>
      <c r="D32" s="20"/>
      <c r="E32" s="5"/>
      <c r="F32" s="5"/>
      <c r="G32" s="5"/>
      <c r="H32" s="5"/>
      <c r="I32" s="5"/>
      <c r="J32" s="5"/>
      <c r="K32" s="5"/>
      <c r="L32" s="5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21"/>
      <c r="B39" s="21"/>
      <c r="C39" s="21"/>
      <c r="D39" s="22"/>
      <c r="S39" s="34" t="s">
        <v>19</v>
      </c>
      <c r="T39" s="18" t="s">
        <v>19</v>
      </c>
      <c r="U39" s="33" t="s">
        <v>19</v>
      </c>
      <c r="V39" s="34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x14ac:dyDescent="0.25">
      <c r="A40" s="21"/>
      <c r="B40" s="21"/>
      <c r="C40" s="21"/>
      <c r="D40" s="22"/>
    </row>
    <row r="41" spans="1:42" x14ac:dyDescent="0.25">
      <c r="A41" s="21"/>
      <c r="B41" s="21"/>
      <c r="C41" s="21"/>
      <c r="D41" s="22"/>
    </row>
    <row r="42" spans="1:42" x14ac:dyDescent="0.25">
      <c r="A42" s="21"/>
      <c r="B42" s="21"/>
      <c r="C42" s="21"/>
      <c r="D42" s="22"/>
    </row>
    <row r="43" spans="1:42" x14ac:dyDescent="0.25">
      <c r="A43" s="21"/>
      <c r="B43" s="21"/>
      <c r="C43" s="21"/>
      <c r="D43" s="22"/>
    </row>
    <row r="44" spans="1:42" x14ac:dyDescent="0.25">
      <c r="A44" s="23"/>
      <c r="B44" s="23"/>
      <c r="C44" s="23"/>
      <c r="D44" s="22"/>
    </row>
  </sheetData>
  <sheetProtection formatColumns="0" formatRows="0"/>
  <mergeCells count="1">
    <mergeCell ref="B1:D1"/>
  </mergeCells>
  <dataValidations count="3">
    <dataValidation type="list" allowBlank="1" showInputMessage="1" showErrorMessage="1" sqref="B2" xr:uid="{00000000-0002-0000-07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5:D38" xr:uid="{00000000-0002-0000-0700-000001000000}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 xr:uid="{00000000-0002-0000-0700-000002000000}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Q47"/>
  <sheetViews>
    <sheetView zoomScale="70" zoomScaleNormal="7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5" width="7.85546875" style="5" hidden="1" customWidth="1"/>
    <col min="6" max="41" width="0.140625" style="5" hidden="1" customWidth="1"/>
    <col min="42" max="43" width="7.85546875" style="5" hidden="1" customWidth="1"/>
    <col min="44" max="16384" width="0.140625" style="5" hidden="1"/>
  </cols>
  <sheetData>
    <row r="1" spans="1:42" ht="18.75" x14ac:dyDescent="0.25">
      <c r="A1" s="3" t="s">
        <v>3</v>
      </c>
      <c r="B1" s="66" t="s">
        <v>80</v>
      </c>
      <c r="C1" s="66"/>
      <c r="D1" s="66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6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93.75" customHeight="1" x14ac:dyDescent="0.25">
      <c r="A5" s="26" t="str">
        <f t="shared" ref="A5:A35" si="0">IFERROR(VLOOKUP($R5,$R$5:$AP$43,$R$1,0),"")</f>
        <v>Тип операции по клиенту</v>
      </c>
      <c r="B5" s="26" t="str">
        <f t="shared" ref="B5:B35" si="1">IFERROR(VLOOKUP($R5,$R$5:$AP$43,$R$1+1,0),"")</f>
        <v>Необходимо выбрать из списка нужную операцию</v>
      </c>
      <c r="C5" s="26" t="str">
        <f t="shared" ref="C5:C35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5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93.75" customHeight="1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93.75" customHeight="1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93.75" customHeight="1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93.75" customHeight="1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93.75" customHeight="1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93.75" customHeight="1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93.75" customHeight="1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3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93.75" customHeight="1" x14ac:dyDescent="0.25">
      <c r="A13" s="26" t="str">
        <f t="shared" si="0"/>
        <v>Краткий код клиента: Разрешить совершение кросс-сделок</v>
      </c>
      <c r="B13" s="26" t="str">
        <f t="shared" si="1"/>
        <v>Данное поле отображается в случае, если заполнены поля "Рынок", либо "Код".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167</v>
      </c>
      <c r="T13" s="18" t="s">
        <v>173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5" t="s">
        <v>19</v>
      </c>
      <c r="AB13" s="5" t="s">
        <v>19</v>
      </c>
      <c r="AC13" s="5" t="s">
        <v>19</v>
      </c>
      <c r="AD13" s="5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93.75" customHeight="1" x14ac:dyDescent="0.25">
      <c r="A14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168</v>
      </c>
      <c r="T14" s="18" t="s">
        <v>222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93.75" customHeight="1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93.75" customHeight="1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3" t="s">
        <v>55</v>
      </c>
      <c r="T16" s="18" t="s">
        <v>25</v>
      </c>
      <c r="U16" s="18" t="s">
        <v>221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93.75" customHeight="1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4" t="s">
        <v>56</v>
      </c>
      <c r="T17" s="18" t="s">
        <v>25</v>
      </c>
      <c r="U17" s="18" t="s">
        <v>122</v>
      </c>
      <c r="V17" s="18" t="s">
        <v>21</v>
      </c>
      <c r="W17" s="34" t="s">
        <v>58</v>
      </c>
      <c r="X17" s="18" t="s">
        <v>224</v>
      </c>
      <c r="Y17" s="33" t="s">
        <v>63</v>
      </c>
      <c r="Z17" s="34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93.75" customHeight="1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4" t="s">
        <v>57</v>
      </c>
      <c r="T18" s="18" t="s">
        <v>223</v>
      </c>
      <c r="U18" s="18" t="s">
        <v>233</v>
      </c>
      <c r="V18" s="18" t="s">
        <v>21</v>
      </c>
      <c r="W18" s="34" t="s">
        <v>59</v>
      </c>
      <c r="X18" s="18" t="s">
        <v>225</v>
      </c>
      <c r="Y18" s="33" t="s">
        <v>64</v>
      </c>
      <c r="Z18" s="34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93.75" customHeight="1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4" t="s">
        <v>58</v>
      </c>
      <c r="T19" s="18" t="s">
        <v>224</v>
      </c>
      <c r="U19" s="33" t="s">
        <v>63</v>
      </c>
      <c r="V19" s="34" t="s">
        <v>21</v>
      </c>
      <c r="W19" s="34" t="s">
        <v>60</v>
      </c>
      <c r="X19" s="18" t="s">
        <v>226</v>
      </c>
      <c r="Y19" s="33" t="s">
        <v>65</v>
      </c>
      <c r="Z19" s="34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93.75" customHeight="1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4" t="s">
        <v>59</v>
      </c>
      <c r="T20" s="18" t="s">
        <v>225</v>
      </c>
      <c r="U20" s="33" t="s">
        <v>64</v>
      </c>
      <c r="V20" s="34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93.75" customHeight="1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4" t="s">
        <v>60</v>
      </c>
      <c r="T21" s="18" t="s">
        <v>226</v>
      </c>
      <c r="U21" s="33" t="s">
        <v>65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93.75" customHeight="1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4" t="s">
        <v>61</v>
      </c>
      <c r="T22" s="18" t="s">
        <v>227</v>
      </c>
      <c r="U22" s="33" t="s">
        <v>65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93.75" customHeight="1" x14ac:dyDescent="0.2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42" t="s">
        <v>220</v>
      </c>
      <c r="T23" s="18" t="s">
        <v>234</v>
      </c>
      <c r="U23" s="33" t="s">
        <v>65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3.75" customHeight="1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4" t="s">
        <v>66</v>
      </c>
      <c r="T24" s="18" t="s">
        <v>223</v>
      </c>
      <c r="U24" s="18" t="s">
        <v>119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3.75" customHeight="1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4" t="s">
        <v>67</v>
      </c>
      <c r="T25" s="18" t="s">
        <v>228</v>
      </c>
      <c r="U25" s="18" t="s">
        <v>123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93.75" customHeight="1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4" t="s">
        <v>58</v>
      </c>
      <c r="T26" s="18" t="s">
        <v>229</v>
      </c>
      <c r="U26" s="33" t="s">
        <v>63</v>
      </c>
      <c r="V26" s="34" t="s">
        <v>21</v>
      </c>
      <c r="W26" s="34" t="s">
        <v>61</v>
      </c>
      <c r="X26" s="18" t="s">
        <v>235</v>
      </c>
      <c r="Y26" s="33" t="s">
        <v>65</v>
      </c>
      <c r="Z26" s="34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93.75" customHeight="1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4" t="s">
        <v>59</v>
      </c>
      <c r="T27" s="18" t="s">
        <v>230</v>
      </c>
      <c r="U27" s="33" t="s">
        <v>64</v>
      </c>
      <c r="V27" s="34" t="s">
        <v>21</v>
      </c>
      <c r="W27" s="34" t="s">
        <v>68</v>
      </c>
      <c r="X27" s="18" t="s">
        <v>70</v>
      </c>
      <c r="Y27" s="33" t="s">
        <v>26</v>
      </c>
      <c r="Z27" s="34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93.75" customHeight="1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4" t="s">
        <v>61</v>
      </c>
      <c r="T28" s="18" t="s">
        <v>231</v>
      </c>
      <c r="U28" s="33" t="s">
        <v>65</v>
      </c>
      <c r="V28" s="34" t="s">
        <v>21</v>
      </c>
      <c r="W28" s="34" t="s">
        <v>97</v>
      </c>
      <c r="X28" s="18" t="s">
        <v>101</v>
      </c>
      <c r="Y28" s="33" t="s">
        <v>102</v>
      </c>
      <c r="Z28" s="34" t="s">
        <v>24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93.75" customHeight="1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4" t="s">
        <v>68</v>
      </c>
      <c r="T29" s="18" t="s">
        <v>70</v>
      </c>
      <c r="U29" s="33" t="s">
        <v>26</v>
      </c>
      <c r="V29" s="34" t="s">
        <v>21</v>
      </c>
      <c r="W29" s="34" t="s">
        <v>69</v>
      </c>
      <c r="X29" s="18" t="s">
        <v>101</v>
      </c>
      <c r="Y29" s="33" t="s">
        <v>135</v>
      </c>
      <c r="Z29" s="34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93.75" customHeight="1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4" t="s">
        <v>97</v>
      </c>
      <c r="T30" s="18" t="s">
        <v>101</v>
      </c>
      <c r="U30" s="33" t="s">
        <v>102</v>
      </c>
      <c r="V30" s="34" t="s">
        <v>24</v>
      </c>
      <c r="W30" s="18" t="s">
        <v>75</v>
      </c>
      <c r="X30" s="18" t="s">
        <v>136</v>
      </c>
      <c r="Y30" s="18" t="s">
        <v>76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93.75" customHeight="1" x14ac:dyDescent="0.2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4" t="s">
        <v>69</v>
      </c>
      <c r="T31" s="18" t="s">
        <v>101</v>
      </c>
      <c r="U31" s="33" t="s">
        <v>135</v>
      </c>
      <c r="V31" s="34" t="s">
        <v>24</v>
      </c>
      <c r="W31" s="18" t="s">
        <v>77</v>
      </c>
      <c r="X31" s="39" t="s">
        <v>209</v>
      </c>
      <c r="Y31" s="18" t="s">
        <v>119</v>
      </c>
      <c r="Z31" s="34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93.75" customHeight="1" x14ac:dyDescent="0.25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8" t="s">
        <v>75</v>
      </c>
      <c r="T32" s="18" t="s">
        <v>136</v>
      </c>
      <c r="U32" s="18" t="s">
        <v>76</v>
      </c>
      <c r="V32" s="18" t="s">
        <v>22</v>
      </c>
      <c r="W32" s="18" t="s">
        <v>78</v>
      </c>
      <c r="X32" s="39" t="s">
        <v>209</v>
      </c>
      <c r="Y32" s="18" t="s">
        <v>119</v>
      </c>
      <c r="Z32" s="34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93.75" customHeight="1" x14ac:dyDescent="0.25">
      <c r="A33" s="26" t="str">
        <f t="shared" si="0"/>
        <v>Наличие у клиента валютной банковской лицензии</v>
      </c>
      <c r="B33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3" s="26" t="str">
        <f t="shared" si="2"/>
        <v>Выбор из списка: "да"; "нет"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77</v>
      </c>
      <c r="T33" s="39" t="s">
        <v>209</v>
      </c>
      <c r="U33" s="18" t="s">
        <v>119</v>
      </c>
      <c r="V33" s="34" t="s">
        <v>22</v>
      </c>
      <c r="W33" s="34" t="s">
        <v>19</v>
      </c>
      <c r="X33" s="34" t="s">
        <v>19</v>
      </c>
      <c r="Y33" s="34" t="s">
        <v>19</v>
      </c>
      <c r="Z33" s="34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93.75" customHeight="1" x14ac:dyDescent="0.25">
      <c r="A34" s="26" t="str">
        <f t="shared" si="0"/>
        <v>Наличие у клиента лицензии на осуществление страхования соответствующего вида</v>
      </c>
      <c r="B34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4" s="26" t="str">
        <f t="shared" si="2"/>
        <v>Выбор из списка: "да"; "нет"</v>
      </c>
      <c r="D34" s="27" t="str">
        <f t="shared" si="3"/>
        <v>Н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18" t="s">
        <v>78</v>
      </c>
      <c r="T34" s="39" t="s">
        <v>209</v>
      </c>
      <c r="U34" s="18" t="s">
        <v>119</v>
      </c>
      <c r="V34" s="34" t="s">
        <v>22</v>
      </c>
      <c r="W34" s="34" t="s">
        <v>19</v>
      </c>
      <c r="X34" s="34" t="s">
        <v>19</v>
      </c>
      <c r="Y34" s="34" t="s">
        <v>19</v>
      </c>
      <c r="Z34" s="34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9" t="s">
        <v>19</v>
      </c>
      <c r="AN34" s="19" t="s">
        <v>19</v>
      </c>
      <c r="AO34" s="19" t="s">
        <v>19</v>
      </c>
      <c r="AP34" s="19" t="s">
        <v>19</v>
      </c>
    </row>
    <row r="35" spans="1:42" s="17" customFormat="1" ht="93.75" customHeight="1" x14ac:dyDescent="0.25">
      <c r="A35" s="26" t="str">
        <f t="shared" si="0"/>
        <v>Онлайн регистрация</v>
      </c>
      <c r="B35" s="26" t="str">
        <f t="shared" si="1"/>
        <v xml:space="preserve">Выбор формата регистрации. Если признак проставлен, то онлайн, если нет - рейсовый. </v>
      </c>
      <c r="C35" s="26" t="str">
        <f t="shared" si="2"/>
        <v>Check box</v>
      </c>
      <c r="D35" s="27" t="str">
        <f t="shared" si="3"/>
        <v>Н</v>
      </c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S35" s="18" t="s">
        <v>276</v>
      </c>
      <c r="T35" s="18" t="s">
        <v>277</v>
      </c>
      <c r="U35" s="17" t="s">
        <v>278</v>
      </c>
      <c r="V35" s="17" t="s">
        <v>22</v>
      </c>
      <c r="W35" s="34" t="s">
        <v>19</v>
      </c>
      <c r="X35" s="34" t="s">
        <v>19</v>
      </c>
      <c r="Y35" s="34" t="s">
        <v>19</v>
      </c>
      <c r="Z35" s="34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9" t="s">
        <v>19</v>
      </c>
      <c r="AN35" s="19" t="s">
        <v>19</v>
      </c>
      <c r="AO35" s="19" t="s">
        <v>19</v>
      </c>
      <c r="AP35" s="19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W36" s="34"/>
      <c r="X36" s="18"/>
      <c r="Y36" s="33"/>
      <c r="Z36" s="34"/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9" t="s">
        <v>19</v>
      </c>
      <c r="AN36" s="19" t="s">
        <v>19</v>
      </c>
      <c r="AO36" s="19" t="s">
        <v>19</v>
      </c>
      <c r="AP36" s="19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34"/>
      <c r="X37" s="18"/>
      <c r="Y37" s="33"/>
      <c r="Z37" s="34"/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x14ac:dyDescent="0.25">
      <c r="A38" s="19"/>
      <c r="B38" s="19"/>
      <c r="C38" s="19"/>
      <c r="D38" s="20"/>
      <c r="R38" s="17">
        <v>34</v>
      </c>
      <c r="W38" s="34"/>
      <c r="X38" s="18"/>
      <c r="Y38" s="33"/>
      <c r="Z38" s="34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x14ac:dyDescent="0.25">
      <c r="A39" s="19"/>
      <c r="B39" s="19"/>
      <c r="C39" s="19"/>
      <c r="D39" s="20"/>
      <c r="R39" s="17">
        <v>35</v>
      </c>
      <c r="W39" s="34"/>
      <c r="X39" s="18"/>
      <c r="Y39" s="33"/>
      <c r="Z39" s="34"/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</row>
    <row r="40" spans="1:42" ht="134.25" customHeight="1" x14ac:dyDescent="0.25">
      <c r="A40" s="19"/>
      <c r="B40" s="19"/>
      <c r="C40" s="19"/>
      <c r="D40" s="20"/>
      <c r="R40" s="17">
        <v>36</v>
      </c>
      <c r="S40" s="34" t="s">
        <v>19</v>
      </c>
      <c r="T40" s="18" t="s">
        <v>19</v>
      </c>
      <c r="U40" s="33" t="s">
        <v>19</v>
      </c>
      <c r="V40" s="34" t="s">
        <v>19</v>
      </c>
    </row>
    <row r="41" spans="1:42" x14ac:dyDescent="0.25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25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25">
      <c r="A43" s="19"/>
      <c r="B43" s="19"/>
      <c r="C43" s="19"/>
      <c r="D43" s="20"/>
      <c r="R43" s="17">
        <v>39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/>
      <c r="X43" s="19"/>
      <c r="Y43" s="19"/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formatColumns="0" formatRows="0"/>
  <mergeCells count="1">
    <mergeCell ref="B1:D1"/>
  </mergeCells>
  <dataValidations count="2">
    <dataValidation type="list" allowBlank="1" showInputMessage="1" showErrorMessage="1" sqref="B2" xr:uid="{00000000-0002-0000-0800-000000000000}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D5:D39" xr:uid="{00000000-0002-0000-0800-000001000000}"/>
  </dataValidations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4" tint="-0.249977111117893"/>
  </sheetPr>
  <dimension ref="A1:L36"/>
  <sheetViews>
    <sheetView zoomScaleNormal="100" workbookViewId="0">
      <selection activeCell="B8" sqref="B8"/>
    </sheetView>
  </sheetViews>
  <sheetFormatPr defaultRowHeight="15" x14ac:dyDescent="0.25"/>
  <cols>
    <col min="1" max="1" width="9.140625" style="43"/>
    <col min="2" max="2" width="15" style="43" customWidth="1"/>
    <col min="3" max="16384" width="9.140625" style="43"/>
  </cols>
  <sheetData>
    <row r="1" spans="1:12" ht="21" x14ac:dyDescent="0.35">
      <c r="A1" s="61" t="s">
        <v>253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.75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30.75" customHeight="1" x14ac:dyDescent="0.25">
      <c r="A3" s="68" t="s">
        <v>254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15.75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ht="15.75" x14ac:dyDescent="0.25">
      <c r="A5" s="53" t="s">
        <v>252</v>
      </c>
      <c r="B5" s="52" t="s">
        <v>251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.5" thickBot="1" x14ac:dyDescent="0.3">
      <c r="A6" s="53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.75" thickBot="1" x14ac:dyDescent="0.3">
      <c r="A7" s="49" t="s">
        <v>243</v>
      </c>
      <c r="B7" s="60" t="s">
        <v>250</v>
      </c>
      <c r="C7" s="44"/>
      <c r="D7" s="44"/>
      <c r="E7" s="44"/>
      <c r="F7" s="44"/>
      <c r="G7" s="44"/>
      <c r="H7" s="44"/>
      <c r="I7" s="44"/>
      <c r="J7" s="44"/>
      <c r="K7" s="44"/>
    </row>
    <row r="8" spans="1:12" x14ac:dyDescent="0.25">
      <c r="A8" s="59">
        <v>1</v>
      </c>
      <c r="B8" s="58" t="s">
        <v>151</v>
      </c>
      <c r="C8" s="44"/>
      <c r="D8" s="44"/>
      <c r="E8" s="44"/>
      <c r="F8" s="44"/>
      <c r="G8" s="44"/>
      <c r="H8" s="44"/>
      <c r="I8" s="44"/>
      <c r="J8" s="44"/>
      <c r="K8" s="44"/>
    </row>
    <row r="9" spans="1:12" x14ac:dyDescent="0.25">
      <c r="A9" s="57">
        <v>2</v>
      </c>
      <c r="B9" s="56" t="s">
        <v>150</v>
      </c>
      <c r="C9" s="44"/>
      <c r="D9" s="44"/>
      <c r="E9" s="44"/>
      <c r="F9" s="44"/>
      <c r="G9" s="44"/>
      <c r="H9" s="44"/>
      <c r="I9" s="44"/>
      <c r="J9" s="44"/>
      <c r="K9" s="44"/>
    </row>
    <row r="10" spans="1:12" x14ac:dyDescent="0.25">
      <c r="A10" s="57">
        <v>3</v>
      </c>
      <c r="B10" s="56" t="s">
        <v>149</v>
      </c>
      <c r="C10" s="44"/>
      <c r="D10" s="44"/>
      <c r="E10" s="44"/>
      <c r="F10" s="44"/>
      <c r="G10" s="44"/>
      <c r="H10" s="44"/>
      <c r="I10" s="44"/>
      <c r="J10" s="44"/>
      <c r="K10" s="44"/>
    </row>
    <row r="11" spans="1:12" x14ac:dyDescent="0.25">
      <c r="A11" s="57">
        <v>4</v>
      </c>
      <c r="B11" s="56" t="s">
        <v>148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2" x14ac:dyDescent="0.25">
      <c r="A12" s="57">
        <v>5</v>
      </c>
      <c r="B12" s="56" t="s">
        <v>152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1:12" ht="15.75" thickBot="1" x14ac:dyDescent="0.3">
      <c r="A13" s="55">
        <v>6</v>
      </c>
      <c r="B13" s="54" t="s">
        <v>157</v>
      </c>
      <c r="C13" s="44"/>
      <c r="D13" s="44"/>
      <c r="E13" s="44"/>
      <c r="F13" s="44"/>
      <c r="G13" s="44"/>
      <c r="H13" s="44"/>
      <c r="I13" s="44"/>
      <c r="J13" s="44"/>
      <c r="K13" s="44"/>
    </row>
    <row r="14" spans="1:12" ht="15.75" x14ac:dyDescent="0.25">
      <c r="A14" s="45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2" ht="15.75" x14ac:dyDescent="0.25">
      <c r="A15" s="53" t="s">
        <v>249</v>
      </c>
      <c r="B15" s="52" t="s">
        <v>248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5.75" x14ac:dyDescent="0.25">
      <c r="A16" s="45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2" ht="16.5" thickBot="1" x14ac:dyDescent="0.3">
      <c r="A17" s="51" t="s">
        <v>247</v>
      </c>
      <c r="B17" s="50" t="s">
        <v>246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5.75" thickBot="1" x14ac:dyDescent="0.3">
      <c r="A18" s="49" t="s">
        <v>243</v>
      </c>
      <c r="B18" s="75" t="s">
        <v>55</v>
      </c>
      <c r="C18" s="76"/>
      <c r="D18" s="76"/>
      <c r="E18" s="76"/>
      <c r="F18" s="76"/>
      <c r="G18" s="76"/>
      <c r="H18" s="76"/>
      <c r="I18" s="76"/>
      <c r="J18" s="76"/>
      <c r="K18" s="77"/>
    </row>
    <row r="19" spans="1:12" ht="15.75" x14ac:dyDescent="0.25">
      <c r="A19" s="48">
        <v>1</v>
      </c>
      <c r="B19" s="78" t="s">
        <v>236</v>
      </c>
      <c r="C19" s="79"/>
      <c r="D19" s="79"/>
      <c r="E19" s="79"/>
      <c r="F19" s="79"/>
      <c r="G19" s="79"/>
      <c r="H19" s="79"/>
      <c r="I19" s="79"/>
      <c r="J19" s="79"/>
      <c r="K19" s="80"/>
    </row>
    <row r="20" spans="1:12" ht="15.75" x14ac:dyDescent="0.25">
      <c r="A20" s="47">
        <v>2</v>
      </c>
      <c r="B20" s="69" t="s">
        <v>237</v>
      </c>
      <c r="C20" s="70"/>
      <c r="D20" s="70"/>
      <c r="E20" s="70"/>
      <c r="F20" s="70"/>
      <c r="G20" s="70"/>
      <c r="H20" s="70"/>
      <c r="I20" s="70"/>
      <c r="J20" s="70"/>
      <c r="K20" s="71"/>
    </row>
    <row r="21" spans="1:12" ht="15.75" x14ac:dyDescent="0.25">
      <c r="A21" s="48">
        <v>3</v>
      </c>
      <c r="B21" s="69" t="s">
        <v>238</v>
      </c>
      <c r="C21" s="70"/>
      <c r="D21" s="70"/>
      <c r="E21" s="70"/>
      <c r="F21" s="70"/>
      <c r="G21" s="70"/>
      <c r="H21" s="70"/>
      <c r="I21" s="70"/>
      <c r="J21" s="70"/>
      <c r="K21" s="71"/>
    </row>
    <row r="22" spans="1:12" ht="15.75" x14ac:dyDescent="0.25">
      <c r="A22" s="47">
        <v>4</v>
      </c>
      <c r="B22" s="69" t="s">
        <v>239</v>
      </c>
      <c r="C22" s="70"/>
      <c r="D22" s="70"/>
      <c r="E22" s="70"/>
      <c r="F22" s="70"/>
      <c r="G22" s="70"/>
      <c r="H22" s="70"/>
      <c r="I22" s="70"/>
      <c r="J22" s="70"/>
      <c r="K22" s="71"/>
    </row>
    <row r="23" spans="1:12" ht="15.75" x14ac:dyDescent="0.25">
      <c r="A23" s="48">
        <v>5</v>
      </c>
      <c r="B23" s="69" t="s">
        <v>240</v>
      </c>
      <c r="C23" s="70"/>
      <c r="D23" s="70"/>
      <c r="E23" s="70"/>
      <c r="F23" s="70"/>
      <c r="G23" s="70"/>
      <c r="H23" s="70"/>
      <c r="I23" s="70"/>
      <c r="J23" s="70"/>
      <c r="K23" s="71"/>
    </row>
    <row r="24" spans="1:12" ht="15.75" x14ac:dyDescent="0.25">
      <c r="A24" s="47">
        <v>6</v>
      </c>
      <c r="B24" s="69" t="s">
        <v>241</v>
      </c>
      <c r="C24" s="70"/>
      <c r="D24" s="70"/>
      <c r="E24" s="70"/>
      <c r="F24" s="70"/>
      <c r="G24" s="70"/>
      <c r="H24" s="70"/>
      <c r="I24" s="70"/>
      <c r="J24" s="70"/>
      <c r="K24" s="71"/>
    </row>
    <row r="25" spans="1:12" ht="16.5" thickBot="1" x14ac:dyDescent="0.3">
      <c r="A25" s="46">
        <v>7</v>
      </c>
      <c r="B25" s="72" t="s">
        <v>242</v>
      </c>
      <c r="C25" s="73"/>
      <c r="D25" s="73"/>
      <c r="E25" s="73"/>
      <c r="F25" s="73"/>
      <c r="G25" s="73"/>
      <c r="H25" s="73"/>
      <c r="I25" s="73"/>
      <c r="J25" s="73"/>
      <c r="K25" s="74"/>
    </row>
    <row r="26" spans="1:12" ht="15.75" x14ac:dyDescent="0.25">
      <c r="A26" s="45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2" ht="16.5" thickBot="1" x14ac:dyDescent="0.3">
      <c r="A27" s="51" t="s">
        <v>245</v>
      </c>
      <c r="B27" s="50" t="s">
        <v>244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15.75" thickBot="1" x14ac:dyDescent="0.3">
      <c r="A28" s="49" t="s">
        <v>243</v>
      </c>
      <c r="B28" s="75" t="s">
        <v>55</v>
      </c>
      <c r="C28" s="76"/>
      <c r="D28" s="76"/>
      <c r="E28" s="76"/>
      <c r="F28" s="76"/>
      <c r="G28" s="76"/>
      <c r="H28" s="76"/>
      <c r="I28" s="76"/>
      <c r="J28" s="76"/>
      <c r="K28" s="77"/>
    </row>
    <row r="29" spans="1:12" ht="15.75" x14ac:dyDescent="0.25">
      <c r="A29" s="48">
        <v>1</v>
      </c>
      <c r="B29" s="81" t="s">
        <v>242</v>
      </c>
      <c r="C29" s="82"/>
      <c r="D29" s="82"/>
      <c r="E29" s="82"/>
      <c r="F29" s="82"/>
      <c r="G29" s="82"/>
      <c r="H29" s="82"/>
      <c r="I29" s="82"/>
      <c r="J29" s="82"/>
      <c r="K29" s="83"/>
    </row>
    <row r="30" spans="1:12" ht="15.75" x14ac:dyDescent="0.25">
      <c r="A30" s="47">
        <v>2</v>
      </c>
      <c r="B30" s="69" t="s">
        <v>241</v>
      </c>
      <c r="C30" s="70"/>
      <c r="D30" s="70"/>
      <c r="E30" s="70"/>
      <c r="F30" s="70"/>
      <c r="G30" s="70"/>
      <c r="H30" s="70"/>
      <c r="I30" s="70"/>
      <c r="J30" s="70"/>
      <c r="K30" s="71"/>
    </row>
    <row r="31" spans="1:12" ht="15.75" x14ac:dyDescent="0.25">
      <c r="A31" s="48">
        <v>3</v>
      </c>
      <c r="B31" s="69" t="s">
        <v>240</v>
      </c>
      <c r="C31" s="70"/>
      <c r="D31" s="70"/>
      <c r="E31" s="70"/>
      <c r="F31" s="70"/>
      <c r="G31" s="70"/>
      <c r="H31" s="70"/>
      <c r="I31" s="70"/>
      <c r="J31" s="70"/>
      <c r="K31" s="71"/>
    </row>
    <row r="32" spans="1:12" ht="15.75" x14ac:dyDescent="0.25">
      <c r="A32" s="47">
        <v>4</v>
      </c>
      <c r="B32" s="69" t="s">
        <v>239</v>
      </c>
      <c r="C32" s="70"/>
      <c r="D32" s="70"/>
      <c r="E32" s="70"/>
      <c r="F32" s="70"/>
      <c r="G32" s="70"/>
      <c r="H32" s="70"/>
      <c r="I32" s="70"/>
      <c r="J32" s="70"/>
      <c r="K32" s="71"/>
    </row>
    <row r="33" spans="1:11" ht="15.75" x14ac:dyDescent="0.25">
      <c r="A33" s="48">
        <v>5</v>
      </c>
      <c r="B33" s="69" t="s">
        <v>238</v>
      </c>
      <c r="C33" s="70"/>
      <c r="D33" s="70"/>
      <c r="E33" s="70"/>
      <c r="F33" s="70"/>
      <c r="G33" s="70"/>
      <c r="H33" s="70"/>
      <c r="I33" s="70"/>
      <c r="J33" s="70"/>
      <c r="K33" s="71"/>
    </row>
    <row r="34" spans="1:11" ht="15.75" x14ac:dyDescent="0.25">
      <c r="A34" s="47">
        <v>6</v>
      </c>
      <c r="B34" s="69" t="s">
        <v>237</v>
      </c>
      <c r="C34" s="70"/>
      <c r="D34" s="70"/>
      <c r="E34" s="70"/>
      <c r="F34" s="70"/>
      <c r="G34" s="70"/>
      <c r="H34" s="70"/>
      <c r="I34" s="70"/>
      <c r="J34" s="70"/>
      <c r="K34" s="71"/>
    </row>
    <row r="35" spans="1:11" ht="16.5" thickBot="1" x14ac:dyDescent="0.3">
      <c r="A35" s="46">
        <v>7</v>
      </c>
      <c r="B35" s="72" t="s">
        <v>236</v>
      </c>
      <c r="C35" s="73"/>
      <c r="D35" s="73"/>
      <c r="E35" s="73"/>
      <c r="F35" s="73"/>
      <c r="G35" s="73"/>
      <c r="H35" s="73"/>
      <c r="I35" s="73"/>
      <c r="J35" s="73"/>
      <c r="K35" s="74"/>
    </row>
    <row r="36" spans="1:11" ht="15.75" x14ac:dyDescent="0.25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5 О собст. клиентах УКН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Язмурадов Марат Атаевич</cp:lastModifiedBy>
  <cp:lastPrinted>2015-09-30T13:25:25Z</cp:lastPrinted>
  <dcterms:created xsi:type="dcterms:W3CDTF">2015-09-29T07:31:44Z</dcterms:created>
  <dcterms:modified xsi:type="dcterms:W3CDTF">2021-06-11T16:58:29Z</dcterms:modified>
  <cp:contentStatus/>
</cp:coreProperties>
</file>