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taravoitavaVV\Documents\"/>
    </mc:Choice>
  </mc:AlternateContent>
  <xr:revisionPtr revIDLastSave="0" documentId="13_ncr:1_{73CCFB6E-782E-48E6-9F8D-70A1D4BD55C1}" xr6:coauthVersionLast="36" xr6:coauthVersionMax="36" xr10:uidLastSave="{00000000-0000-0000-0000-000000000000}"/>
  <bookViews>
    <workbookView xWindow="0" yWindow="0" windowWidth="23040" windowHeight="9060" tabRatio="914" firstSheet="6" activeTab="6" xr2:uid="{00000000-000D-0000-FFFF-FFFF00000000}"/>
  </bookViews>
  <sheets>
    <sheet name="0 Перечень всех полей" sheetId="9" state="hidden" r:id="rId1"/>
    <sheet name="1 Общие данные" sheetId="1" r:id="rId2"/>
    <sheet name="Диаграмма1" sheetId="13" r:id="rId3"/>
    <sheet name="2 Об Участнике, как Упр. или БФ" sheetId="2" r:id="rId4"/>
    <sheet name="3 О фондах Участника-Управл." sheetId="3" r:id="rId5"/>
    <sheet name="4 Об уч-лях ДУ Участник-Управл." sheetId="4" r:id="rId6"/>
    <sheet name="5 О собст. клиентах Участника" sheetId="11" r:id="rId7"/>
    <sheet name="5 О собст. клиентах УКН" sheetId="12" r:id="rId8"/>
    <sheet name="6 О фондах клиента-Управл." sheetId="6" r:id="rId9"/>
    <sheet name="7 Об уч-лях ДУ клиента-Управл." sheetId="7" r:id="rId10"/>
    <sheet name="8 О клиентах Клиента-Брокера" sheetId="8" r:id="rId11"/>
    <sheet name="9 Данные об иных лицах" sheetId="14" r:id="rId12"/>
    <sheet name="Последовательность записей" sheetId="10" r:id="rId13"/>
  </sheets>
  <definedNames>
    <definedName name="_xlnm._FilterDatabase" localSheetId="0" hidden="1">'0 Перечень всех полей'!$A$1:$B$35</definedName>
    <definedName name="_xlnm.Print_Area" localSheetId="1">'1 Общие данные'!$A$1:$E$17</definedName>
    <definedName name="_xlnm.Print_Area" localSheetId="3">'2 Об Участнике, как Упр. или БФ'!$A$1:$D$18</definedName>
    <definedName name="_xlnm.Print_Area" localSheetId="4">'3 О фондах Участника-Управл.'!$A$1:$D$27</definedName>
    <definedName name="_xlnm.Print_Area" localSheetId="5">'4 Об уч-лях ДУ Участник-Управл.'!$A$1:$D$45</definedName>
    <definedName name="_xlnm.Print_Area" localSheetId="6">'5 О собст. клиентах Участника'!$A$1:$D$53</definedName>
    <definedName name="_xlnm.Print_Area" localSheetId="8">'6 О фондах клиента-Управл.'!$A$1:$D$27</definedName>
    <definedName name="_xlnm.Print_Area" localSheetId="9">'7 Об уч-лях ДУ клиента-Управл.'!$A$1:$D$46</definedName>
    <definedName name="_xlnm.Print_Area" localSheetId="10">'8 О клиентах Клиента-Брокера'!$A$1:$D$53</definedName>
    <definedName name="_xlnm.Print_Area" localSheetId="11">'9 Данные об иных лицах'!$A$1:$D$53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4" l="1"/>
  <c r="A61" i="14"/>
  <c r="A60" i="14"/>
  <c r="B3" i="14"/>
  <c r="Q1" i="14"/>
  <c r="R1" i="14" s="1"/>
  <c r="A5" i="14" s="1"/>
  <c r="C54" i="14" l="1"/>
  <c r="B54" i="14"/>
  <c r="A54" i="14"/>
  <c r="D54" i="14"/>
  <c r="D62" i="14"/>
  <c r="D61" i="14"/>
  <c r="D60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A52" i="14"/>
  <c r="A48" i="14"/>
  <c r="A44" i="14"/>
  <c r="A41" i="14"/>
  <c r="A38" i="14"/>
  <c r="A35" i="14"/>
  <c r="A32" i="14"/>
  <c r="A29" i="14"/>
  <c r="A26" i="14"/>
  <c r="A23" i="14"/>
  <c r="A20" i="14"/>
  <c r="A17" i="14"/>
  <c r="A14" i="14"/>
  <c r="A11" i="14"/>
  <c r="A8" i="14"/>
  <c r="C62" i="14"/>
  <c r="C61" i="14"/>
  <c r="C60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A53" i="14"/>
  <c r="A50" i="14"/>
  <c r="A47" i="14"/>
  <c r="A46" i="14"/>
  <c r="A43" i="14"/>
  <c r="A40" i="14"/>
  <c r="A37" i="14"/>
  <c r="A34" i="14"/>
  <c r="A31" i="14"/>
  <c r="A28" i="14"/>
  <c r="A25" i="14"/>
  <c r="A21" i="14"/>
  <c r="A19" i="14"/>
  <c r="A16" i="14"/>
  <c r="A13" i="14"/>
  <c r="A10" i="14"/>
  <c r="A7" i="14"/>
  <c r="B62" i="14"/>
  <c r="B61" i="14"/>
  <c r="B60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A51" i="14"/>
  <c r="A49" i="14"/>
  <c r="A45" i="14"/>
  <c r="A42" i="14"/>
  <c r="A39" i="14"/>
  <c r="A36" i="14"/>
  <c r="A33" i="14"/>
  <c r="A30" i="14"/>
  <c r="A27" i="14"/>
  <c r="A24" i="14"/>
  <c r="A22" i="14"/>
  <c r="A18" i="14"/>
  <c r="A15" i="14"/>
  <c r="A12" i="14"/>
  <c r="A9" i="14"/>
  <c r="A6" i="14"/>
  <c r="D18" i="4"/>
  <c r="C18" i="4"/>
  <c r="B18" i="4"/>
  <c r="A18" i="4"/>
  <c r="A54" i="12"/>
  <c r="A53" i="12"/>
  <c r="A52" i="12"/>
  <c r="B3" i="12"/>
  <c r="Q1" i="12"/>
  <c r="R1" i="12" s="1"/>
  <c r="A33" i="12" l="1"/>
  <c r="C46" i="12"/>
  <c r="D46" i="12"/>
  <c r="B46" i="12"/>
  <c r="A46" i="12"/>
  <c r="A14" i="12"/>
  <c r="D14" i="12"/>
  <c r="B14" i="12"/>
  <c r="C14" i="12"/>
  <c r="A34" i="12"/>
  <c r="A27" i="12"/>
  <c r="B27" i="12"/>
  <c r="A38" i="12"/>
  <c r="C27" i="12"/>
  <c r="B38" i="12"/>
  <c r="C38" i="12"/>
  <c r="D38" i="12"/>
  <c r="B34" i="12"/>
  <c r="C34" i="12"/>
  <c r="D34" i="12"/>
  <c r="D27" i="12"/>
  <c r="C33" i="12"/>
  <c r="D54" i="12"/>
  <c r="D45" i="12"/>
  <c r="D42" i="12"/>
  <c r="D39" i="12"/>
  <c r="D35" i="12"/>
  <c r="D31" i="12"/>
  <c r="D28" i="12"/>
  <c r="D24" i="12"/>
  <c r="D21" i="12"/>
  <c r="D18" i="12"/>
  <c r="D15" i="12"/>
  <c r="D11" i="12"/>
  <c r="D8" i="12"/>
  <c r="A42" i="12"/>
  <c r="A31" i="12"/>
  <c r="D37" i="12"/>
  <c r="D10" i="12"/>
  <c r="C54" i="12"/>
  <c r="C45" i="12"/>
  <c r="C42" i="12"/>
  <c r="C39" i="12"/>
  <c r="C35" i="12"/>
  <c r="C31" i="12"/>
  <c r="C28" i="12"/>
  <c r="C24" i="12"/>
  <c r="C21" i="12"/>
  <c r="C18" i="12"/>
  <c r="C15" i="12"/>
  <c r="C11" i="12"/>
  <c r="C8" i="12"/>
  <c r="B54" i="12"/>
  <c r="B45" i="12"/>
  <c r="B42" i="12"/>
  <c r="B39" i="12"/>
  <c r="B35" i="12"/>
  <c r="B31" i="12"/>
  <c r="B28" i="12"/>
  <c r="B24" i="12"/>
  <c r="B21" i="12"/>
  <c r="B18" i="12"/>
  <c r="B15" i="12"/>
  <c r="B11" i="12"/>
  <c r="B8" i="12"/>
  <c r="A45" i="12"/>
  <c r="A39" i="12"/>
  <c r="A18" i="12"/>
  <c r="D53" i="12"/>
  <c r="D17" i="12"/>
  <c r="C53" i="12"/>
  <c r="C44" i="12"/>
  <c r="C41" i="12"/>
  <c r="C37" i="12"/>
  <c r="C30" i="12"/>
  <c r="C26" i="12"/>
  <c r="C23" i="12"/>
  <c r="C20" i="12"/>
  <c r="C17" i="12"/>
  <c r="C13" i="12"/>
  <c r="C10" i="12"/>
  <c r="C7" i="12"/>
  <c r="B53" i="12"/>
  <c r="B44" i="12"/>
  <c r="B41" i="12"/>
  <c r="B37" i="12"/>
  <c r="B33" i="12"/>
  <c r="B30" i="12"/>
  <c r="B26" i="12"/>
  <c r="B23" i="12"/>
  <c r="B20" i="12"/>
  <c r="B17" i="12"/>
  <c r="B13" i="12"/>
  <c r="B7" i="12"/>
  <c r="A44" i="12"/>
  <c r="A37" i="12"/>
  <c r="A23" i="12"/>
  <c r="A17" i="12"/>
  <c r="A7" i="12"/>
  <c r="A16" i="12"/>
  <c r="A6" i="12"/>
  <c r="A15" i="12"/>
  <c r="A11" i="12"/>
  <c r="D30" i="12"/>
  <c r="D26" i="12"/>
  <c r="D7" i="12"/>
  <c r="B10" i="12"/>
  <c r="A41" i="12"/>
  <c r="A26" i="12"/>
  <c r="A20" i="12"/>
  <c r="A10" i="12"/>
  <c r="A19" i="12"/>
  <c r="A28" i="12"/>
  <c r="A8" i="12"/>
  <c r="D13" i="12"/>
  <c r="A30" i="12"/>
  <c r="A13" i="12"/>
  <c r="A22" i="12"/>
  <c r="A24" i="12"/>
  <c r="D41" i="12"/>
  <c r="D52" i="12"/>
  <c r="D43" i="12"/>
  <c r="D40" i="12"/>
  <c r="D36" i="12"/>
  <c r="D32" i="12"/>
  <c r="D29" i="12"/>
  <c r="D25" i="12"/>
  <c r="D22" i="12"/>
  <c r="D19" i="12"/>
  <c r="D16" i="12"/>
  <c r="D12" i="12"/>
  <c r="D9" i="12"/>
  <c r="D6" i="12"/>
  <c r="C52" i="12"/>
  <c r="C43" i="12"/>
  <c r="C40" i="12"/>
  <c r="C36" i="12"/>
  <c r="C32" i="12"/>
  <c r="C29" i="12"/>
  <c r="C25" i="12"/>
  <c r="C22" i="12"/>
  <c r="C19" i="12"/>
  <c r="C16" i="12"/>
  <c r="C12" i="12"/>
  <c r="C9" i="12"/>
  <c r="C6" i="12"/>
  <c r="A43" i="12"/>
  <c r="A36" i="12"/>
  <c r="A29" i="12"/>
  <c r="A9" i="12"/>
  <c r="A21" i="12"/>
  <c r="D44" i="12"/>
  <c r="D23" i="12"/>
  <c r="B52" i="12"/>
  <c r="B43" i="12"/>
  <c r="B40" i="12"/>
  <c r="B36" i="12"/>
  <c r="B32" i="12"/>
  <c r="B29" i="12"/>
  <c r="B25" i="12"/>
  <c r="B22" i="12"/>
  <c r="B19" i="12"/>
  <c r="B16" i="12"/>
  <c r="B12" i="12"/>
  <c r="B9" i="12"/>
  <c r="B6" i="12"/>
  <c r="A40" i="12"/>
  <c r="A32" i="12"/>
  <c r="A25" i="12"/>
  <c r="A12" i="12"/>
  <c r="A35" i="12"/>
  <c r="D33" i="12"/>
  <c r="D20" i="12"/>
  <c r="Q1" i="11" l="1"/>
  <c r="R1" i="11" s="1"/>
  <c r="B54" i="11" s="1"/>
  <c r="B3" i="11"/>
  <c r="A60" i="11"/>
  <c r="A61" i="11"/>
  <c r="A62" i="11"/>
  <c r="A54" i="11" l="1"/>
  <c r="D54" i="11"/>
  <c r="C54" i="11"/>
  <c r="D18" i="11"/>
  <c r="C18" i="11"/>
  <c r="B18" i="11"/>
  <c r="A18" i="11"/>
  <c r="A8" i="11"/>
  <c r="B8" i="11"/>
  <c r="D25" i="11"/>
  <c r="D23" i="11"/>
  <c r="D26" i="11"/>
  <c r="C23" i="11"/>
  <c r="B23" i="11"/>
  <c r="A24" i="11"/>
  <c r="C24" i="11"/>
  <c r="B24" i="11"/>
  <c r="B25" i="11"/>
  <c r="A23" i="11"/>
  <c r="D24" i="11"/>
  <c r="C25" i="11"/>
  <c r="A26" i="11"/>
  <c r="C26" i="11"/>
  <c r="A25" i="11"/>
  <c r="B26" i="11"/>
  <c r="D41" i="11"/>
  <c r="C38" i="11"/>
  <c r="C39" i="11"/>
  <c r="B38" i="11"/>
  <c r="A41" i="11"/>
  <c r="D40" i="11"/>
  <c r="C40" i="11"/>
  <c r="B40" i="11"/>
  <c r="A38" i="11"/>
  <c r="D39" i="11"/>
  <c r="C41" i="11"/>
  <c r="A40" i="11"/>
  <c r="B41" i="11"/>
  <c r="B39" i="11"/>
  <c r="A39" i="11"/>
  <c r="D38" i="11"/>
  <c r="C11" i="11"/>
  <c r="D31" i="11"/>
  <c r="B33" i="11"/>
  <c r="A30" i="11"/>
  <c r="D32" i="11"/>
  <c r="A31" i="11"/>
  <c r="D33" i="11"/>
  <c r="A32" i="11"/>
  <c r="C32" i="11"/>
  <c r="D30" i="11"/>
  <c r="D29" i="11"/>
  <c r="B30" i="11"/>
  <c r="C33" i="11"/>
  <c r="C30" i="11"/>
  <c r="B32" i="11"/>
  <c r="C31" i="11"/>
  <c r="A33" i="11"/>
  <c r="B31" i="11"/>
  <c r="C19" i="11"/>
  <c r="B11" i="11"/>
  <c r="D48" i="11"/>
  <c r="A48" i="11"/>
  <c r="C48" i="11"/>
  <c r="B48" i="11"/>
  <c r="A45" i="11"/>
  <c r="C45" i="11"/>
  <c r="B45" i="11"/>
  <c r="D45" i="11"/>
  <c r="C10" i="11"/>
  <c r="B10" i="11"/>
  <c r="A10" i="11"/>
  <c r="D10" i="11"/>
  <c r="C51" i="11"/>
  <c r="B12" i="11"/>
  <c r="B43" i="11"/>
  <c r="A53" i="11"/>
  <c r="D53" i="11"/>
  <c r="D52" i="11"/>
  <c r="A52" i="11"/>
  <c r="A50" i="11"/>
  <c r="C50" i="11"/>
  <c r="A51" i="11"/>
  <c r="D51" i="11"/>
  <c r="D50" i="11"/>
  <c r="B53" i="11"/>
  <c r="B52" i="11"/>
  <c r="B50" i="11"/>
  <c r="C52" i="11"/>
  <c r="B51" i="11"/>
  <c r="C53" i="11"/>
  <c r="B34" i="11"/>
  <c r="A49" i="11"/>
  <c r="B27" i="11"/>
  <c r="B49" i="11"/>
  <c r="C49" i="11"/>
  <c r="D49" i="11"/>
  <c r="B21" i="11"/>
  <c r="B7" i="11"/>
  <c r="B9" i="11"/>
  <c r="B14" i="11"/>
  <c r="B16" i="11"/>
  <c r="B19" i="11"/>
  <c r="B28" i="11"/>
  <c r="B36" i="11"/>
  <c r="B42" i="11"/>
  <c r="B44" i="11"/>
  <c r="B46" i="11"/>
  <c r="B60" i="11"/>
  <c r="B62" i="11"/>
  <c r="A37" i="11"/>
  <c r="B13" i="11"/>
  <c r="B22" i="11"/>
  <c r="B29" i="11"/>
  <c r="B35" i="11"/>
  <c r="B47" i="11"/>
  <c r="B61" i="11"/>
  <c r="C8" i="11"/>
  <c r="C13" i="11"/>
  <c r="C17" i="11"/>
  <c r="C22" i="11"/>
  <c r="C29" i="11"/>
  <c r="C35" i="11"/>
  <c r="D6" i="11"/>
  <c r="D13" i="11"/>
  <c r="D17" i="11"/>
  <c r="D27" i="11"/>
  <c r="D35" i="11"/>
  <c r="D61" i="11"/>
  <c r="A9" i="11"/>
  <c r="A16" i="11"/>
  <c r="A34" i="11"/>
  <c r="A44" i="11"/>
  <c r="C7" i="11"/>
  <c r="C9" i="11"/>
  <c r="C12" i="11"/>
  <c r="C14" i="11"/>
  <c r="C16" i="11"/>
  <c r="C21" i="11"/>
  <c r="C28" i="11"/>
  <c r="C34" i="11"/>
  <c r="C36" i="11"/>
  <c r="C42" i="11"/>
  <c r="C44" i="11"/>
  <c r="C46" i="11"/>
  <c r="C60" i="11"/>
  <c r="C62" i="11"/>
  <c r="A15" i="11"/>
  <c r="A20" i="11"/>
  <c r="A27" i="11"/>
  <c r="A43" i="11"/>
  <c r="A47" i="11"/>
  <c r="B6" i="11"/>
  <c r="B15" i="11"/>
  <c r="B17" i="11"/>
  <c r="B20" i="11"/>
  <c r="B37" i="11"/>
  <c r="C6" i="11"/>
  <c r="C15" i="11"/>
  <c r="C20" i="11"/>
  <c r="C27" i="11"/>
  <c r="C43" i="11"/>
  <c r="C47" i="11"/>
  <c r="D8" i="11"/>
  <c r="D15" i="11"/>
  <c r="D20" i="11"/>
  <c r="D37" i="11"/>
  <c r="A12" i="11"/>
  <c r="A19" i="11"/>
  <c r="A28" i="11"/>
  <c r="A36" i="11"/>
  <c r="A46" i="11"/>
  <c r="D7" i="11"/>
  <c r="D9" i="11"/>
  <c r="D12" i="11"/>
  <c r="D14" i="11"/>
  <c r="D16" i="11"/>
  <c r="D19" i="11"/>
  <c r="D21" i="11"/>
  <c r="D28" i="11"/>
  <c r="D34" i="11"/>
  <c r="D36" i="11"/>
  <c r="D42" i="11"/>
  <c r="D44" i="11"/>
  <c r="D46" i="11"/>
  <c r="D60" i="11"/>
  <c r="D62" i="11"/>
  <c r="A6" i="11"/>
  <c r="A11" i="11"/>
  <c r="A13" i="11"/>
  <c r="A17" i="11"/>
  <c r="A22" i="11"/>
  <c r="A29" i="11"/>
  <c r="A35" i="11"/>
  <c r="C37" i="11"/>
  <c r="C61" i="11"/>
  <c r="D11" i="11"/>
  <c r="D22" i="11"/>
  <c r="D43" i="11"/>
  <c r="D47" i="11"/>
  <c r="A7" i="11"/>
  <c r="A14" i="11"/>
  <c r="A21" i="11"/>
  <c r="A42" i="11"/>
  <c r="B3" i="8" l="1"/>
  <c r="B3" i="7"/>
  <c r="B3" i="6"/>
  <c r="B3" i="4"/>
  <c r="B3" i="3"/>
  <c r="B3" i="2"/>
  <c r="A62" i="8" l="1"/>
  <c r="A61" i="8"/>
  <c r="A60" i="8"/>
  <c r="Q1" i="8"/>
  <c r="R1" i="8" s="1"/>
  <c r="Q1" i="7"/>
  <c r="R1" i="7" s="1"/>
  <c r="A31" i="6"/>
  <c r="A30" i="6"/>
  <c r="A29" i="6"/>
  <c r="Q1" i="6"/>
  <c r="R1" i="6" s="1"/>
  <c r="A45" i="7" l="1"/>
  <c r="D45" i="7"/>
  <c r="B45" i="7"/>
  <c r="C45" i="7"/>
  <c r="D54" i="8"/>
  <c r="C54" i="8"/>
  <c r="B54" i="8"/>
  <c r="A54" i="8"/>
  <c r="C26" i="6"/>
  <c r="D26" i="6"/>
  <c r="B26" i="6"/>
  <c r="A26" i="6"/>
  <c r="A17" i="6"/>
  <c r="D15" i="6"/>
  <c r="C15" i="6"/>
  <c r="B15" i="6"/>
  <c r="A15" i="6"/>
  <c r="D17" i="7"/>
  <c r="A17" i="7"/>
  <c r="C17" i="7"/>
  <c r="B17" i="7"/>
  <c r="A17" i="8"/>
  <c r="D17" i="8"/>
  <c r="C17" i="8"/>
  <c r="B17" i="8"/>
  <c r="C19" i="8"/>
  <c r="D19" i="8"/>
  <c r="D18" i="8"/>
  <c r="B18" i="8"/>
  <c r="C18" i="8"/>
  <c r="B19" i="8"/>
  <c r="A19" i="8"/>
  <c r="A18" i="8"/>
  <c r="B26" i="8"/>
  <c r="D28" i="8"/>
  <c r="C26" i="8"/>
  <c r="D25" i="8"/>
  <c r="C28" i="8"/>
  <c r="A25" i="8"/>
  <c r="D26" i="8"/>
  <c r="C25" i="8"/>
  <c r="A27" i="8"/>
  <c r="B27" i="8"/>
  <c r="B25" i="8"/>
  <c r="D27" i="8"/>
  <c r="A28" i="8"/>
  <c r="C27" i="8"/>
  <c r="A26" i="8"/>
  <c r="B28" i="8"/>
  <c r="B19" i="7"/>
  <c r="B18" i="7"/>
  <c r="A18" i="7"/>
  <c r="C19" i="7"/>
  <c r="D19" i="7"/>
  <c r="C18" i="7"/>
  <c r="D18" i="7"/>
  <c r="A19" i="7"/>
  <c r="A42" i="8"/>
  <c r="D39" i="8"/>
  <c r="C38" i="8"/>
  <c r="B40" i="8"/>
  <c r="B38" i="8"/>
  <c r="D40" i="8"/>
  <c r="A40" i="8"/>
  <c r="C41" i="8"/>
  <c r="D41" i="8"/>
  <c r="D38" i="8"/>
  <c r="C40" i="8"/>
  <c r="A39" i="8"/>
  <c r="B39" i="8"/>
  <c r="C39" i="8"/>
  <c r="B41" i="8"/>
  <c r="A41" i="8"/>
  <c r="A38" i="8"/>
  <c r="C14" i="8"/>
  <c r="D31" i="8"/>
  <c r="B33" i="8"/>
  <c r="B31" i="8"/>
  <c r="A31" i="8"/>
  <c r="D32" i="8"/>
  <c r="D30" i="8"/>
  <c r="B32" i="8"/>
  <c r="D33" i="8"/>
  <c r="C30" i="8"/>
  <c r="C33" i="8"/>
  <c r="A30" i="8"/>
  <c r="C31" i="8"/>
  <c r="B30" i="8"/>
  <c r="A33" i="8"/>
  <c r="C32" i="8"/>
  <c r="A32" i="8"/>
  <c r="C33" i="7"/>
  <c r="D32" i="7"/>
  <c r="B32" i="7"/>
  <c r="A35" i="7"/>
  <c r="D33" i="7"/>
  <c r="C32" i="7"/>
  <c r="B34" i="7"/>
  <c r="B35" i="7"/>
  <c r="C35" i="7"/>
  <c r="D35" i="7"/>
  <c r="C34" i="7"/>
  <c r="D34" i="7"/>
  <c r="B33" i="7"/>
  <c r="A33" i="7"/>
  <c r="A34" i="7"/>
  <c r="A32" i="7"/>
  <c r="C20" i="7"/>
  <c r="B28" i="7"/>
  <c r="A27" i="7"/>
  <c r="C27" i="7"/>
  <c r="A25" i="7"/>
  <c r="C28" i="7"/>
  <c r="A28" i="7"/>
  <c r="B26" i="7"/>
  <c r="D28" i="7"/>
  <c r="C26" i="7"/>
  <c r="D25" i="7"/>
  <c r="D26" i="7"/>
  <c r="C25" i="7"/>
  <c r="B27" i="7"/>
  <c r="B25" i="7"/>
  <c r="D27" i="7"/>
  <c r="A26" i="7"/>
  <c r="C6" i="8"/>
  <c r="D10" i="6"/>
  <c r="B10" i="6"/>
  <c r="A10" i="6"/>
  <c r="C10" i="6"/>
  <c r="B44" i="8"/>
  <c r="C44" i="8"/>
  <c r="D45" i="8"/>
  <c r="D44" i="8"/>
  <c r="B45" i="8"/>
  <c r="C45" i="8"/>
  <c r="A44" i="8"/>
  <c r="A45" i="8"/>
  <c r="D13" i="8"/>
  <c r="C13" i="8"/>
  <c r="A13" i="8"/>
  <c r="B13" i="8"/>
  <c r="C38" i="7"/>
  <c r="B38" i="7"/>
  <c r="A38" i="7"/>
  <c r="D39" i="7"/>
  <c r="C39" i="7"/>
  <c r="B39" i="7"/>
  <c r="A39" i="7"/>
  <c r="D38" i="7"/>
  <c r="D13" i="7"/>
  <c r="B13" i="7"/>
  <c r="C13" i="7"/>
  <c r="A13" i="7"/>
  <c r="C51" i="8"/>
  <c r="C52" i="8"/>
  <c r="B52" i="8"/>
  <c r="B53" i="8"/>
  <c r="D50" i="8"/>
  <c r="A50" i="8"/>
  <c r="A52" i="8"/>
  <c r="C50" i="8"/>
  <c r="C53" i="8"/>
  <c r="D51" i="8"/>
  <c r="A51" i="8"/>
  <c r="D52" i="8"/>
  <c r="D53" i="8"/>
  <c r="A53" i="8"/>
  <c r="B50" i="8"/>
  <c r="B51" i="8"/>
  <c r="C43" i="7"/>
  <c r="B42" i="7"/>
  <c r="B43" i="7"/>
  <c r="A41" i="7"/>
  <c r="C41" i="7"/>
  <c r="C42" i="7"/>
  <c r="C44" i="7"/>
  <c r="B41" i="7"/>
  <c r="D41" i="7"/>
  <c r="D42" i="7"/>
  <c r="A42" i="7"/>
  <c r="A44" i="7"/>
  <c r="D44" i="7"/>
  <c r="B44" i="7"/>
  <c r="D43" i="7"/>
  <c r="A43" i="7"/>
  <c r="B5" i="7"/>
  <c r="B21" i="6"/>
  <c r="D23" i="6"/>
  <c r="A23" i="6"/>
  <c r="D24" i="6"/>
  <c r="A24" i="6"/>
  <c r="D25" i="6"/>
  <c r="A25" i="6"/>
  <c r="C22" i="6"/>
  <c r="C25" i="6"/>
  <c r="B22" i="6"/>
  <c r="B23" i="6"/>
  <c r="B24" i="6"/>
  <c r="B25" i="6"/>
  <c r="A22" i="6"/>
  <c r="D22" i="6"/>
  <c r="C24" i="6"/>
  <c r="C23" i="6"/>
  <c r="A49" i="8"/>
  <c r="A47" i="8"/>
  <c r="C49" i="8"/>
  <c r="B49" i="8"/>
  <c r="A48" i="8"/>
  <c r="B48" i="8"/>
  <c r="C48" i="8"/>
  <c r="D48" i="8"/>
  <c r="B47" i="8"/>
  <c r="C47" i="8"/>
  <c r="D49" i="8"/>
  <c r="D47" i="8"/>
  <c r="A5" i="7"/>
  <c r="A8" i="7"/>
  <c r="A11" i="7"/>
  <c r="A14" i="7"/>
  <c r="A16" i="7"/>
  <c r="A21" i="7"/>
  <c r="A23" i="7"/>
  <c r="A29" i="7"/>
  <c r="A37" i="7"/>
  <c r="B6" i="7"/>
  <c r="B7" i="7"/>
  <c r="B8" i="7"/>
  <c r="B9" i="7"/>
  <c r="B10" i="7"/>
  <c r="B11" i="7"/>
  <c r="B12" i="7"/>
  <c r="B14" i="7"/>
  <c r="B15" i="7"/>
  <c r="B16" i="7"/>
  <c r="B20" i="7"/>
  <c r="B21" i="7"/>
  <c r="B22" i="7"/>
  <c r="B23" i="7"/>
  <c r="B24" i="7"/>
  <c r="B29" i="7"/>
  <c r="B30" i="7"/>
  <c r="B31" i="7"/>
  <c r="B36" i="7"/>
  <c r="B37" i="7"/>
  <c r="B40" i="7"/>
  <c r="A9" i="7"/>
  <c r="A31" i="7"/>
  <c r="A36" i="7"/>
  <c r="C5" i="7"/>
  <c r="C6" i="7"/>
  <c r="C7" i="7"/>
  <c r="C8" i="7"/>
  <c r="C9" i="7"/>
  <c r="C10" i="7"/>
  <c r="C11" i="7"/>
  <c r="C12" i="7"/>
  <c r="C14" i="7"/>
  <c r="C15" i="7"/>
  <c r="C16" i="7"/>
  <c r="C21" i="7"/>
  <c r="C22" i="7"/>
  <c r="C23" i="7"/>
  <c r="C24" i="7"/>
  <c r="C29" i="7"/>
  <c r="C30" i="7"/>
  <c r="C31" i="7"/>
  <c r="C36" i="7"/>
  <c r="C37" i="7"/>
  <c r="C40" i="7"/>
  <c r="D5" i="7"/>
  <c r="D6" i="7"/>
  <c r="D7" i="7"/>
  <c r="D8" i="7"/>
  <c r="D9" i="7"/>
  <c r="D10" i="7"/>
  <c r="D11" i="7"/>
  <c r="D12" i="7"/>
  <c r="D14" i="7"/>
  <c r="D15" i="7"/>
  <c r="D16" i="7"/>
  <c r="D20" i="7"/>
  <c r="D21" i="7"/>
  <c r="D22" i="7"/>
  <c r="D23" i="7"/>
  <c r="D24" i="7"/>
  <c r="D29" i="7"/>
  <c r="D30" i="7"/>
  <c r="D31" i="7"/>
  <c r="D36" i="7"/>
  <c r="D37" i="7"/>
  <c r="D40" i="7"/>
  <c r="A6" i="7"/>
  <c r="A7" i="7"/>
  <c r="A10" i="7"/>
  <c r="A12" i="7"/>
  <c r="A15" i="7"/>
  <c r="A20" i="7"/>
  <c r="A22" i="7"/>
  <c r="A24" i="7"/>
  <c r="A30" i="7"/>
  <c r="A40" i="7"/>
  <c r="A5" i="8"/>
  <c r="A7" i="8"/>
  <c r="A9" i="8"/>
  <c r="A11" i="8"/>
  <c r="A14" i="8"/>
  <c r="A20" i="8"/>
  <c r="A22" i="8"/>
  <c r="A24" i="8"/>
  <c r="A29" i="8"/>
  <c r="A34" i="8"/>
  <c r="A36" i="8"/>
  <c r="A46" i="8"/>
  <c r="B5" i="8"/>
  <c r="B6" i="8"/>
  <c r="B7" i="8"/>
  <c r="B8" i="8"/>
  <c r="B9" i="8"/>
  <c r="B10" i="8"/>
  <c r="B11" i="8"/>
  <c r="B12" i="8"/>
  <c r="B14" i="8"/>
  <c r="B15" i="8"/>
  <c r="B16" i="8"/>
  <c r="B20" i="8"/>
  <c r="B21" i="8"/>
  <c r="B22" i="8"/>
  <c r="B23" i="8"/>
  <c r="B24" i="8"/>
  <c r="B29" i="8"/>
  <c r="B34" i="8"/>
  <c r="B35" i="8"/>
  <c r="B36" i="8"/>
  <c r="B37" i="8"/>
  <c r="B42" i="8"/>
  <c r="B43" i="8"/>
  <c r="B46" i="8"/>
  <c r="C5" i="8"/>
  <c r="C7" i="8"/>
  <c r="C8" i="8"/>
  <c r="C9" i="8"/>
  <c r="C10" i="8"/>
  <c r="C11" i="8"/>
  <c r="C12" i="8"/>
  <c r="C15" i="8"/>
  <c r="C16" i="8"/>
  <c r="C20" i="8"/>
  <c r="C21" i="8"/>
  <c r="C22" i="8"/>
  <c r="C23" i="8"/>
  <c r="C24" i="8"/>
  <c r="C29" i="8"/>
  <c r="C34" i="8"/>
  <c r="C35" i="8"/>
  <c r="C36" i="8"/>
  <c r="C37" i="8"/>
  <c r="C42" i="8"/>
  <c r="C43" i="8"/>
  <c r="C46" i="8"/>
  <c r="D5" i="8"/>
  <c r="D6" i="8"/>
  <c r="D7" i="8"/>
  <c r="D8" i="8"/>
  <c r="D9" i="8"/>
  <c r="D10" i="8"/>
  <c r="D11" i="8"/>
  <c r="D12" i="8"/>
  <c r="D14" i="8"/>
  <c r="D15" i="8"/>
  <c r="D16" i="8"/>
  <c r="D20" i="8"/>
  <c r="D21" i="8"/>
  <c r="D22" i="8"/>
  <c r="D23" i="8"/>
  <c r="D24" i="8"/>
  <c r="D29" i="8"/>
  <c r="D34" i="8"/>
  <c r="D35" i="8"/>
  <c r="D36" i="8"/>
  <c r="D37" i="8"/>
  <c r="D42" i="8"/>
  <c r="D43" i="8"/>
  <c r="D46" i="8"/>
  <c r="A6" i="8"/>
  <c r="A8" i="8"/>
  <c r="A10" i="8"/>
  <c r="A12" i="8"/>
  <c r="A15" i="8"/>
  <c r="A16" i="8"/>
  <c r="A21" i="8"/>
  <c r="A23" i="8"/>
  <c r="A35" i="8"/>
  <c r="A37" i="8"/>
  <c r="A43" i="8"/>
  <c r="A5" i="6"/>
  <c r="A6" i="6"/>
  <c r="A7" i="6"/>
  <c r="A8" i="6"/>
  <c r="A9" i="6"/>
  <c r="A11" i="6"/>
  <c r="A12" i="6"/>
  <c r="A13" i="6"/>
  <c r="A14" i="6"/>
  <c r="A16" i="6"/>
  <c r="A18" i="6"/>
  <c r="A19" i="6"/>
  <c r="A20" i="6"/>
  <c r="B8" i="6"/>
  <c r="B13" i="6"/>
  <c r="B16" i="6"/>
  <c r="B18" i="6"/>
  <c r="B20" i="6"/>
  <c r="C9" i="6"/>
  <c r="C12" i="6"/>
  <c r="C14" i="6"/>
  <c r="C17" i="6"/>
  <c r="C19" i="6"/>
  <c r="C21" i="6"/>
  <c r="D5" i="6"/>
  <c r="D6" i="6"/>
  <c r="D7" i="6"/>
  <c r="D8" i="6"/>
  <c r="D9" i="6"/>
  <c r="D11" i="6"/>
  <c r="D12" i="6"/>
  <c r="D13" i="6"/>
  <c r="D14" i="6"/>
  <c r="D16" i="6"/>
  <c r="D17" i="6"/>
  <c r="D18" i="6"/>
  <c r="D19" i="6"/>
  <c r="D20" i="6"/>
  <c r="D21" i="6"/>
  <c r="A21" i="6"/>
  <c r="B5" i="6"/>
  <c r="B6" i="6"/>
  <c r="B7" i="6"/>
  <c r="B9" i="6"/>
  <c r="B11" i="6"/>
  <c r="B12" i="6"/>
  <c r="B14" i="6"/>
  <c r="B17" i="6"/>
  <c r="B19" i="6"/>
  <c r="C5" i="6"/>
  <c r="C6" i="6"/>
  <c r="C7" i="6"/>
  <c r="C8" i="6"/>
  <c r="C11" i="6"/>
  <c r="C13" i="6"/>
  <c r="C16" i="6"/>
  <c r="C18" i="6"/>
  <c r="C20" i="6"/>
  <c r="D31" i="6"/>
  <c r="D29" i="6"/>
  <c r="D30" i="6"/>
  <c r="D62" i="8"/>
  <c r="D60" i="8"/>
  <c r="C62" i="8"/>
  <c r="C60" i="8"/>
  <c r="B62" i="8"/>
  <c r="B60" i="8"/>
  <c r="D61" i="8"/>
  <c r="C61" i="8"/>
  <c r="B61" i="8"/>
  <c r="B30" i="6"/>
  <c r="C29" i="6"/>
  <c r="B31" i="6"/>
  <c r="B29" i="6"/>
  <c r="C30" i="6"/>
  <c r="C31" i="6"/>
  <c r="Q1" i="4" l="1"/>
  <c r="R1" i="4" s="1"/>
  <c r="A28" i="3"/>
  <c r="A29" i="3"/>
  <c r="A30" i="3"/>
  <c r="A31" i="3"/>
  <c r="Q1" i="3"/>
  <c r="R1" i="3" s="1"/>
  <c r="Q1" i="2"/>
  <c r="R1" i="2" s="1"/>
  <c r="A13" i="2" l="1"/>
  <c r="D13" i="2"/>
  <c r="B13" i="2"/>
  <c r="C13" i="2"/>
  <c r="B17" i="3"/>
  <c r="D16" i="3"/>
  <c r="C16" i="3"/>
  <c r="B16" i="3"/>
  <c r="A16" i="3"/>
  <c r="A33" i="4"/>
  <c r="D33" i="4"/>
  <c r="B33" i="4"/>
  <c r="C33" i="4"/>
  <c r="C23" i="4"/>
  <c r="B24" i="4"/>
  <c r="A23" i="4"/>
  <c r="D24" i="4"/>
  <c r="C24" i="4"/>
  <c r="A24" i="4"/>
  <c r="D34" i="4"/>
  <c r="D35" i="4"/>
  <c r="C34" i="4"/>
  <c r="B34" i="4"/>
  <c r="A35" i="4"/>
  <c r="C35" i="4"/>
  <c r="B35" i="4"/>
  <c r="A34" i="4"/>
  <c r="C32" i="4"/>
  <c r="B32" i="4"/>
  <c r="B31" i="4"/>
  <c r="D32" i="4"/>
  <c r="A32" i="4"/>
  <c r="A17" i="4"/>
  <c r="B23" i="4"/>
  <c r="A19" i="4"/>
  <c r="D26" i="4"/>
  <c r="A25" i="4"/>
  <c r="D25" i="4"/>
  <c r="A26" i="4"/>
  <c r="D23" i="4"/>
  <c r="C26" i="4"/>
  <c r="B26" i="4"/>
  <c r="B25" i="4"/>
  <c r="C25" i="4"/>
  <c r="B19" i="4"/>
  <c r="B39" i="4"/>
  <c r="B38" i="4"/>
  <c r="D39" i="4"/>
  <c r="C39" i="4"/>
  <c r="A39" i="4"/>
  <c r="A44" i="4"/>
  <c r="B44" i="4"/>
  <c r="C44" i="4"/>
  <c r="D44" i="4"/>
  <c r="D38" i="4"/>
  <c r="C38" i="4"/>
  <c r="A38" i="4"/>
  <c r="C10" i="4"/>
  <c r="B10" i="4"/>
  <c r="A10" i="4"/>
  <c r="D10" i="4"/>
  <c r="C13" i="3"/>
  <c r="A13" i="3"/>
  <c r="D13" i="3"/>
  <c r="B13" i="3"/>
  <c r="A6" i="2"/>
  <c r="A9" i="2"/>
  <c r="D10" i="2"/>
  <c r="C10" i="2"/>
  <c r="B10" i="2"/>
  <c r="A10" i="2"/>
  <c r="C40" i="4"/>
  <c r="C42" i="4"/>
  <c r="B40" i="4"/>
  <c r="B42" i="4"/>
  <c r="D40" i="4"/>
  <c r="A40" i="4"/>
  <c r="C41" i="4"/>
  <c r="B41" i="4"/>
  <c r="B43" i="4"/>
  <c r="D41" i="4"/>
  <c r="A41" i="4"/>
  <c r="C43" i="4"/>
  <c r="D42" i="4"/>
  <c r="A42" i="4"/>
  <c r="D43" i="4"/>
  <c r="A43" i="4"/>
  <c r="B21" i="3"/>
  <c r="D23" i="3"/>
  <c r="A23" i="3"/>
  <c r="D24" i="3"/>
  <c r="D25" i="3"/>
  <c r="A25" i="3"/>
  <c r="C22" i="3"/>
  <c r="C23" i="3"/>
  <c r="C24" i="3"/>
  <c r="B25" i="3"/>
  <c r="A22" i="3"/>
  <c r="C25" i="3"/>
  <c r="B22" i="3"/>
  <c r="B23" i="3"/>
  <c r="B24" i="3"/>
  <c r="D22" i="3"/>
  <c r="A24" i="3"/>
  <c r="D5" i="4"/>
  <c r="D9" i="4"/>
  <c r="D14" i="4"/>
  <c r="D19" i="4"/>
  <c r="D29" i="4"/>
  <c r="D37" i="4"/>
  <c r="C8" i="4"/>
  <c r="C13" i="4"/>
  <c r="C17" i="4"/>
  <c r="C22" i="4"/>
  <c r="C28" i="4"/>
  <c r="C36" i="4"/>
  <c r="B7" i="4"/>
  <c r="B12" i="4"/>
  <c r="B16" i="4"/>
  <c r="B21" i="4"/>
  <c r="B27" i="4"/>
  <c r="A6" i="4"/>
  <c r="A11" i="4"/>
  <c r="A15" i="4"/>
  <c r="A20" i="4"/>
  <c r="A30" i="4"/>
  <c r="A37" i="4"/>
  <c r="D6" i="4"/>
  <c r="D11" i="4"/>
  <c r="D15" i="4"/>
  <c r="D20" i="4"/>
  <c r="D30" i="4"/>
  <c r="C5" i="4"/>
  <c r="C9" i="4"/>
  <c r="C14" i="4"/>
  <c r="C19" i="4"/>
  <c r="C29" i="4"/>
  <c r="C37" i="4"/>
  <c r="B8" i="4"/>
  <c r="B13" i="4"/>
  <c r="B17" i="4"/>
  <c r="B22" i="4"/>
  <c r="B28" i="4"/>
  <c r="B36" i="4"/>
  <c r="A7" i="4"/>
  <c r="A12" i="4"/>
  <c r="A16" i="4"/>
  <c r="A21" i="4"/>
  <c r="A27" i="4"/>
  <c r="A31" i="4"/>
  <c r="D7" i="4"/>
  <c r="D12" i="4"/>
  <c r="D16" i="4"/>
  <c r="D21" i="4"/>
  <c r="D27" i="4"/>
  <c r="D31" i="4"/>
  <c r="C6" i="4"/>
  <c r="C11" i="4"/>
  <c r="C15" i="4"/>
  <c r="C20" i="4"/>
  <c r="C30" i="4"/>
  <c r="B5" i="4"/>
  <c r="B9" i="4"/>
  <c r="B14" i="4"/>
  <c r="B29" i="4"/>
  <c r="B37" i="4"/>
  <c r="A8" i="4"/>
  <c r="A13" i="4"/>
  <c r="A22" i="4"/>
  <c r="A28" i="4"/>
  <c r="A36" i="4"/>
  <c r="D8" i="4"/>
  <c r="D13" i="4"/>
  <c r="D17" i="4"/>
  <c r="D22" i="4"/>
  <c r="D28" i="4"/>
  <c r="D36" i="4"/>
  <c r="C7" i="4"/>
  <c r="C12" i="4"/>
  <c r="C16" i="4"/>
  <c r="C21" i="4"/>
  <c r="C27" i="4"/>
  <c r="C31" i="4"/>
  <c r="B6" i="4"/>
  <c r="B11" i="4"/>
  <c r="B15" i="4"/>
  <c r="B20" i="4"/>
  <c r="B30" i="4"/>
  <c r="A5" i="4"/>
  <c r="A9" i="4"/>
  <c r="A14" i="4"/>
  <c r="A29" i="4"/>
  <c r="D5" i="3"/>
  <c r="D9" i="3"/>
  <c r="D14" i="3"/>
  <c r="D19" i="3"/>
  <c r="C5" i="3"/>
  <c r="C9" i="3"/>
  <c r="C14" i="3"/>
  <c r="C19" i="3"/>
  <c r="B5" i="3"/>
  <c r="B9" i="3"/>
  <c r="B14" i="3"/>
  <c r="B19" i="3"/>
  <c r="A5" i="3"/>
  <c r="B15" i="3"/>
  <c r="A10" i="3"/>
  <c r="A20" i="3"/>
  <c r="D7" i="3"/>
  <c r="D17" i="3"/>
  <c r="C11" i="3"/>
  <c r="C21" i="3"/>
  <c r="B7" i="3"/>
  <c r="B11" i="3"/>
  <c r="A7" i="3"/>
  <c r="A17" i="3"/>
  <c r="D8" i="3"/>
  <c r="D12" i="3"/>
  <c r="D18" i="3"/>
  <c r="C8" i="3"/>
  <c r="C12" i="3"/>
  <c r="C18" i="3"/>
  <c r="B8" i="3"/>
  <c r="B12" i="3"/>
  <c r="B18" i="3"/>
  <c r="A8" i="3"/>
  <c r="A12" i="3"/>
  <c r="A18" i="3"/>
  <c r="A9" i="3"/>
  <c r="A14" i="3"/>
  <c r="A19" i="3"/>
  <c r="D6" i="3"/>
  <c r="D10" i="3"/>
  <c r="D15" i="3"/>
  <c r="D20" i="3"/>
  <c r="C6" i="3"/>
  <c r="C10" i="3"/>
  <c r="C15" i="3"/>
  <c r="C20" i="3"/>
  <c r="B6" i="3"/>
  <c r="B10" i="3"/>
  <c r="B20" i="3"/>
  <c r="A6" i="3"/>
  <c r="A15" i="3"/>
  <c r="D11" i="3"/>
  <c r="D21" i="3"/>
  <c r="C7" i="3"/>
  <c r="C17" i="3"/>
  <c r="A11" i="3"/>
  <c r="A21" i="3"/>
  <c r="C6" i="2"/>
  <c r="B12" i="2"/>
  <c r="B14" i="2"/>
  <c r="C14" i="2"/>
  <c r="C7" i="2"/>
  <c r="B29" i="3"/>
  <c r="C28" i="3"/>
  <c r="D31" i="3"/>
  <c r="D30" i="3"/>
  <c r="B31" i="3"/>
  <c r="C31" i="3"/>
  <c r="D29" i="3"/>
  <c r="B30" i="3"/>
  <c r="C29" i="3"/>
  <c r="D28" i="3"/>
  <c r="B28" i="3"/>
  <c r="C30" i="3"/>
  <c r="A8" i="2"/>
  <c r="A7" i="2"/>
  <c r="B6" i="2"/>
  <c r="B11" i="2"/>
  <c r="A11" i="2"/>
  <c r="D11" i="2"/>
  <c r="D6" i="2"/>
  <c r="C11" i="2"/>
  <c r="D9" i="2"/>
  <c r="C9" i="2"/>
  <c r="D8" i="2"/>
  <c r="B9" i="2"/>
  <c r="C8" i="2"/>
  <c r="B8" i="2"/>
  <c r="D12" i="2"/>
  <c r="D7" i="2"/>
  <c r="A12" i="2"/>
  <c r="B7" i="2"/>
  <c r="D26" i="2" l="1"/>
  <c r="A14" i="2"/>
  <c r="B25" i="2"/>
  <c r="C12" i="2"/>
  <c r="D22" i="2"/>
  <c r="A15" i="2"/>
  <c r="C15" i="2"/>
  <c r="C26" i="2"/>
  <c r="D24" i="2"/>
  <c r="C22" i="2"/>
  <c r="A25" i="2"/>
  <c r="C25" i="2"/>
  <c r="D25" i="2"/>
  <c r="B15" i="2"/>
  <c r="A26" i="2"/>
  <c r="B24" i="2"/>
  <c r="D15" i="2"/>
  <c r="B22" i="2"/>
  <c r="B23" i="2"/>
  <c r="B26" i="2"/>
  <c r="A23" i="2"/>
  <c r="A24" i="2"/>
  <c r="C24" i="2"/>
  <c r="D14" i="2"/>
  <c r="C23" i="2"/>
  <c r="D23" i="2"/>
  <c r="A22" i="2"/>
</calcChain>
</file>

<file path=xl/sharedStrings.xml><?xml version="1.0" encoding="utf-8"?>
<sst xmlns="http://schemas.openxmlformats.org/spreadsheetml/2006/main" count="7772" uniqueCount="363">
  <si>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</si>
  <si>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</si>
  <si>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</si>
  <si>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</si>
  <si>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</si>
  <si>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</si>
  <si>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</si>
  <si>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</si>
  <si>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</si>
  <si>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</si>
  <si>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</si>
  <si>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</si>
  <si>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</si>
  <si>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Тип операции по Управляющему</t>
  </si>
  <si>
    <t>Необходимо выбрать из списка нужную операцию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</si>
  <si>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</si>
  <si>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</si>
  <si>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</si>
  <si>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</si>
  <si>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</si>
  <si>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</si>
  <si>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</si>
  <si>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</si>
  <si>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</si>
  <si>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</si>
  <si>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</si>
  <si>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</si>
  <si>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</si>
  <si>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</si>
  <si>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</si>
  <si>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</si>
  <si>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</si>
  <si>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</si>
  <si>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</si>
  <si>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</si>
  <si>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</si>
  <si>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</si>
  <si>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</si>
  <si>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</si>
  <si>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Вид управления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</si>
  <si>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</si>
  <si>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</si>
  <si>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</si>
  <si>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</si>
  <si>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</si>
  <si>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</si>
  <si>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</si>
  <si>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</si>
  <si>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</si>
  <si>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</si>
  <si>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</si>
  <si>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</si>
  <si>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</si>
  <si>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</si>
  <si>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</si>
  <si>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Тип клиента</t>
  </si>
  <si>
    <t>Страна</t>
  </si>
  <si>
    <t>Тип документа физического лица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</si>
  <si>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</si>
  <si>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</si>
  <si>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</si>
  <si>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</si>
  <si>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</si>
  <si>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10 цифр с пробелами после второго и четвертого символов (2 цифры + " " + 2 цифры + " " + 6 цифр)</t>
  </si>
  <si>
    <t>Римские цифры в латинском регистре (до 6 символов) + "-" + 2 буквы кириллицей + " " + 6 цифр</t>
  </si>
  <si>
    <t>До 20 символов, цифры и любые буквы</t>
  </si>
  <si>
    <t>Клиент имеет законного представителя?</t>
  </si>
  <si>
    <t>Тип документа законного представителя клиента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</si>
  <si>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</si>
  <si>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</si>
  <si>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</si>
  <si>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</si>
  <si>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</si>
  <si>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</si>
  <si>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</si>
  <si>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</si>
  <si>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</si>
  <si>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</si>
  <si>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</si>
  <si>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</si>
  <si>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</si>
  <si>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</si>
  <si>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</si>
  <si>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</si>
  <si>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</si>
  <si>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</si>
  <si>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</si>
  <si>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</si>
  <si>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</si>
  <si>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! При работе с вкладками 2-8 необходимо выбрать тип операции (в ячейке B2) !</t>
  </si>
  <si>
    <t>Текст примечания к файлу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</si>
  <si>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</si>
  <si>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</si>
  <si>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</si>
  <si>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</si>
  <si>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</si>
  <si>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</si>
  <si>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</si>
  <si>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</si>
  <si>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Тип операции по клиенту/Управляющему/Учредителю ДУ/фонду</t>
  </si>
  <si>
    <t>Данные о фондах, в интересах которых клиент Участника выступает в качестве Управляющего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</si>
  <si>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</si>
  <si>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</si>
  <si>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</si>
  <si>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</si>
  <si>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</si>
  <si>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</si>
  <si>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</si>
  <si>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</si>
  <si>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</si>
  <si>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</si>
  <si>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</si>
  <si>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</si>
  <si>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</si>
  <si>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</si>
  <si>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Единый краткий код клиента-Управляющего</t>
  </si>
  <si>
    <t>Единый краткий код Брокера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</si>
  <si>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</si>
  <si>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</si>
  <si>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</si>
  <si>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</si>
  <si>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</si>
  <si>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</si>
  <si>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</si>
  <si>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</si>
  <si>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</si>
  <si>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</si>
  <si>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</si>
  <si>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</si>
  <si>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</si>
  <si>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</si>
  <si>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</si>
  <si>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</si>
  <si>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</si>
  <si>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</si>
  <si>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</si>
  <si>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</si>
  <si>
    <t>Последовательность из цифр и латинских букв без пробелов</t>
  </si>
  <si>
    <t>Краткий код Управляющего: Рынок</t>
  </si>
  <si>
    <t>Краткий код Управляющего: Код</t>
  </si>
  <si>
    <t>Краткий код Управляющего: Наименование кода</t>
  </si>
  <si>
    <t>Краткий код Управляющего: Подтвердить принадлежность Краткого кода к группе учредителей</t>
  </si>
  <si>
    <t>Признак, указывающий на принадлежность клиента какому-либо рынку. Поле является обязательным к заполнению в случае, если заполнено поле "Код".</t>
  </si>
  <si>
    <t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t>
  </si>
  <si>
    <t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</si>
  <si>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</si>
  <si>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</si>
  <si>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заполнению.</t>
  </si>
  <si>
    <t>R</t>
  </si>
  <si>
    <t>L</t>
  </si>
  <si>
    <t>U</t>
  </si>
  <si>
    <t>A</t>
  </si>
  <si>
    <t>M</t>
  </si>
  <si>
    <t>Краткий код фонда: Рынок</t>
  </si>
  <si>
    <t>Краткий код фонда: Код</t>
  </si>
  <si>
    <t>Краткий код фонда: Наименование кода</t>
  </si>
  <si>
    <t>Признак, указывающий на принадлежность фонда какому-либо рынку. Поле является обязательным к заполнению в случае, если заполнено поле "Рынок".</t>
  </si>
  <si>
    <t>D</t>
  </si>
  <si>
    <t>Признак, указывающий на принадлежность фонда какому-либо рынку. Для данной операции это поле обязательно к заполнению.</t>
  </si>
  <si>
    <t>Краткий код Учредителя ДУ: Рынок</t>
  </si>
  <si>
    <t>Краткий код Учредителя ДУ: Код</t>
  </si>
  <si>
    <t>Краткий код Учредителя ДУ: Наименование кода</t>
  </si>
  <si>
    <t>Краткий код Учредителя ДУ: Подтвердить наличие договора на ведение индивидуального инвестиционного счета (ИИС)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</si>
  <si>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t>
  </si>
  <si>
    <t>Краткий код клиента: Рынок</t>
  </si>
  <si>
    <t>Краткий код клиента: Код</t>
  </si>
  <si>
    <t>Краткий код клиента: Наименование кода</t>
  </si>
  <si>
    <t>Краткий код клиента: Разрешить совершение кросс-сделок</t>
  </si>
  <si>
    <t>Краткий код клиента: Подтвердить наличие договора на ведение индивидуального инвестиционного счета (ИИС)</t>
  </si>
  <si>
    <t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t>
  </si>
  <si>
    <t>Признак, указывающий на принадлежность Учредителя ДУ какому-либо рынку. Поле является обязательным к заполнению в случае, если заполнено поле "Рынок".</t>
  </si>
  <si>
    <t>Признак, указывающий на принадлежность Учредителя ДУ какому-либо рынку. Поле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</si>
  <si>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t>
  </si>
  <si>
    <t>Данное поле отображается в случае, если заполнены поля "Рынок", либо "Код".</t>
  </si>
  <si>
    <t>Краткий код клиента: Подтвердить принадлежность Краткого кода к группе учредителей</t>
  </si>
  <si>
    <t>Данное поле отображается, если в поле "Клиенту присвоен Единый краткий код?" выбрано значение "нет". Является обязательным к заполнению.</t>
  </si>
  <si>
    <t>Краткий код клиента-Управляющего: Рынок</t>
  </si>
  <si>
    <t>Краткий код клиента-Управляющего: Код</t>
  </si>
  <si>
    <t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</si>
  <si>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</si>
  <si>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</si>
  <si>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</si>
  <si>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заполнению.</t>
  </si>
  <si>
    <t>Признак, указывающий на принадлежность фонда какому-либо рынку. Поле является обязательным к заполнению.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</si>
  <si>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</si>
  <si>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</si>
  <si>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Для данной операции это поле обязательно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</si>
  <si>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</si>
  <si>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t>
  </si>
  <si>
    <t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</si>
  <si>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r>
  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</si>
  <si>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</si>
  <si>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</si>
  <si>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</si>
  <si>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Краткий код Брокера: Рынок</t>
  </si>
  <si>
    <t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</si>
  <si>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t>
  </si>
  <si>
    <t>Краткий код Брокера: Код</t>
  </si>
  <si>
    <t>ИНН/ИНН НПФ/ИНН ПФР/ИНН Управляющего</t>
  </si>
  <si>
    <t>Краткий код клиента/Брокера/Управляющего/клиента-Управляющего/Учредителя ДУ/фонда: Код</t>
  </si>
  <si>
    <t>Для срочного рынка:
7 символов (латинские буквы и цифры) без пробелов - XXYYZZZ, где: XX – код Расчетной фирмы; YY – код Брокерской фирмы; ZZZ – код раздела клиринговых регистров;
Для остальных рынков:
До 12 символов без пробелов - заглавные латинские буквы, цифры, символ подчёркивания.</t>
  </si>
  <si>
    <t>Краткий код клиента/Брокера/Управляющего/клиента-Управляющего/Учредителя ДУ/фонда: Рынок</t>
  </si>
  <si>
    <t>Краткий код клиента/Брокера/Управляющего/клиента-Управляющего/Учредителя ДУ/фонда: Наименование кода</t>
  </si>
  <si>
    <t>Краткий код клиента/Учредителя ДУ: Подтвердить наличие договора на ведение индивидуального инвестиционного счета (ИИС)</t>
  </si>
  <si>
    <t>Краткий код клиента/Управляющего: Подтвердить принадлежность Краткого кода к группе учредителей</t>
  </si>
  <si>
    <t>До 120 символов</t>
  </si>
  <si>
    <t>До 20 символов - цифры и буквы, символ "-"</t>
  </si>
  <si>
    <t>Признак принадлежности краткого кода к группе учредителей. Является обязательным к заполнению.</t>
  </si>
  <si>
    <t>Данное поле отображается, если в поле "Тип клиента" выбрано значение "Юридическое лицо". Является обязательным к заполнению.</t>
  </si>
  <si>
    <t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t>
  </si>
  <si>
    <t>ИНН уполномоченного федерального органа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</si>
  <si>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</si>
  <si>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t>
  </si>
  <si>
    <t>Данные об Участнике, регистрирующем себя в качестве Брокерской фирмы (Срочный рынок)/ Доверительного управляющего</t>
  </si>
  <si>
    <t>(A) Добавление информации о новом Управляющем (Брокерской фирме)</t>
  </si>
  <si>
    <t>(U) Изменение информации о личных данных Управляющего (Брокерской фирмы)</t>
  </si>
  <si>
    <t>(L) Добавление Управляющему (Брокерской фирме) новых кратких кодов или изменение рыночной информации по кратким кодам</t>
  </si>
  <si>
    <t>(R) Удаление кратких кодов Управляющего (Брокерской фирмы) на рынках</t>
  </si>
  <si>
    <t>(M) Привязка имеющихся кратких кодов на рынках к одному Управляющему (Брокерской фирме)</t>
  </si>
  <si>
    <t>(D) Полное удаление информации об Управляющем (Брокерской фирме) с его личными данными и краткими кодами на рынках</t>
  </si>
  <si>
    <t>Номер и серия основного документа, удостоверяющего личность гражданина соответствующего государства на территории указанного государства</t>
  </si>
  <si>
    <t>Выбор из списка: "Физическое лицо/Индивидуальный предприниматель"; "Юридическое лицо"</t>
  </si>
  <si>
    <t>Данное поле отображается,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</si>
  <si>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</si>
  <si>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</si>
  <si>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</si>
  <si>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</si>
  <si>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</si>
  <si>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t>
  </si>
  <si>
    <t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</si>
  <si>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</si>
  <si>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</si>
  <si>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</si>
  <si>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t>
  </si>
  <si>
    <t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</si>
  <si>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Участники, регистрирующие себя в качестве доверительного управляющего</t>
  </si>
  <si>
    <t>Фонды, в интересах которых Участник выступает в качестве Управляющего</t>
  </si>
  <si>
    <t>Учредители доверительного управления, в интересах которых Участник выступает в качестве Управляющего</t>
  </si>
  <si>
    <t>Собственные клиенты Участника</t>
  </si>
  <si>
    <t>Фонды, в интересах которых Клиент Участника выступает в качестве Управляющего</t>
  </si>
  <si>
    <t>Учредители доверительного управления, в интересах которых Клиент Участника выступает в качестве Управляющего</t>
  </si>
  <si>
    <t>Клиенты Клиента-брокера, работающего через Участника</t>
  </si>
  <si>
    <t>Порядок</t>
  </si>
  <si>
    <t>Для операции D:</t>
  </si>
  <si>
    <t>2.2.</t>
  </si>
  <si>
    <t>Для операций A, U, L, R, M:</t>
  </si>
  <si>
    <t>2.1.</t>
  </si>
  <si>
    <t>Второй уровень сортировки – тип клиента</t>
  </si>
  <si>
    <t>2.</t>
  </si>
  <si>
    <t>Тип операции</t>
  </si>
  <si>
    <t>Первый уровень сортировки – тип операции</t>
  </si>
  <si>
    <t>1.</t>
  </si>
  <si>
    <t>Порядок записей в формируемом файле</t>
  </si>
  <si>
    <t>В случае, если формируемый файл содержит различные типы операций/клиентов, последовательность записей будет соответствовать нижеприведенным правилам сортировки: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</si>
  <si>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</si>
  <si>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>Выбор из списка: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</si>
  <si>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 xml:space="preserve"> -</t>
  </si>
  <si>
    <t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t>
  </si>
  <si>
    <t>Краткое наименование в соответствии с уставом</t>
  </si>
  <si>
    <t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t>
  </si>
  <si>
    <t>ФИО Индивидуального предпринимателя</t>
  </si>
  <si>
    <t>12 цифр</t>
  </si>
  <si>
    <t>ИНН Индивидуального предпринимателя</t>
  </si>
  <si>
    <t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</si>
  <si>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</si>
  <si>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</si>
  <si>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</si>
  <si>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</si>
  <si>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</si>
  <si>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v. 3-10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</si>
  <si>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</si>
  <si>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t>
  </si>
  <si>
    <t>Краткий код клиента: Номер портфеля</t>
  </si>
  <si>
    <t>До 20 символов, цифры и латинские буквы</t>
  </si>
  <si>
    <t>Данное поле отображается, если в поле "Тип клиента" выбрано значение "Юридическое лицо".</t>
  </si>
  <si>
    <t>Данное поле отображается, если в поле "Укажите лицензионную деятельность" проставлен флаг "Доверительный управляющий нерезидент".</t>
  </si>
  <si>
    <t>Является участником клиринга-нерезидентом/ клиентом участника клиринга-нерезидента?</t>
  </si>
  <si>
    <t>Отвечая на вопрос УТ подтверждает регистрацию клиентов Участника клиринга нерезидента. УТ заполняет отличную форму внесения данных.</t>
  </si>
  <si>
    <t>Выбор из списка «Да» или «Нет»</t>
  </si>
  <si>
    <t>Уникод участника клиринга</t>
  </si>
  <si>
    <t>Необходимо указать уникод участника клиринга нерезидента(УКН)</t>
  </si>
  <si>
    <t>10 значный номер</t>
  </si>
  <si>
    <t xml:space="preserve">По умолчанию значение «Юридическое лицо».  </t>
  </si>
  <si>
    <t xml:space="preserve">Заполнено  </t>
  </si>
  <si>
    <t xml:space="preserve">Страна </t>
  </si>
  <si>
    <t>Выбрать из списка страну регистрацию клиента УКН</t>
  </si>
  <si>
    <t xml:space="preserve">Обязателен для заполнения при отсутствии "ИНН иностранного лица"  </t>
  </si>
  <si>
    <t>Наинается с "000"</t>
  </si>
  <si>
    <t>ИНН иностранного лица</t>
  </si>
  <si>
    <t xml:space="preserve">Обязателен для заполнения при отсутствии "Уникальный код иностранного юридического лица"  </t>
  </si>
  <si>
    <t>Присваивается в соответствии с документами выданным уполномоченным органом, присвоившего код налога плательщика. Цифры указываются без пробелов, точек, запятых, буквы указываются на латинице с соблюдением регистра написания.</t>
  </si>
  <si>
    <t>SWIFT</t>
  </si>
  <si>
    <t xml:space="preserve">Обязателен для заполнения если клиент является нерезидентом Российской федерации  </t>
  </si>
  <si>
    <t xml:space="preserve">Состоит из 8 знаков для головной кредитной организации и из 11 для филиалов кредитных организаций </t>
  </si>
  <si>
    <t>Международный код идентификации юридического лица, pre-LEI/LEI</t>
  </si>
  <si>
    <t>При наличии обязателен для заполнения. При отсутствии требуется установить галочку в чек-бокс "Отсутствует международный код идентификации юридического лица, pre-LEI/LEI".</t>
  </si>
  <si>
    <t>20 злачные буквенно-цифрой</t>
  </si>
  <si>
    <t xml:space="preserve"> Коды клиента: Рынок</t>
  </si>
  <si>
    <t>Коды клиента:  Код</t>
  </si>
  <si>
    <t>Коды клиента: Наименование кода</t>
  </si>
  <si>
    <t>Коды клиента: Код получателя дохода</t>
  </si>
  <si>
    <t xml:space="preserve">Обязательно для заполнении при выборе регистрации краткого кода на Фондовом рынке (SE) и Срочном Рынке (FO). При регистрации на Валютном рынке (CU) указывается при наличии. </t>
  </si>
  <si>
    <t xml:space="preserve">Выбрать из выподающего списка или внести вручную согласно предоставленой информации от МБ. </t>
  </si>
  <si>
    <t>Код зарегистрированного в НРД клиента Участника</t>
  </si>
  <si>
    <t>Поля доступны к заполнения если в блоке «Код клиента» поле «Рынок»  выбран  (SE) Краткий код на  фондовом рынке ПАО Московская Биржа.</t>
  </si>
  <si>
    <t>До 12 символов без пробелов - заглавные латинские буквы, цифры</t>
  </si>
  <si>
    <t>Применяемая ставка по дивидендам US-бумаг для клиента Участника по главе 3</t>
  </si>
  <si>
    <t>Число от 0 до 30 с необязательными десятичной запятой и двумя цифрами после нее</t>
  </si>
  <si>
    <t>Применяемая ставка по купонным доходам US-бумаг для клиента Участника по главе 3</t>
  </si>
  <si>
    <t>Статус клиента Участника по главе 4</t>
  </si>
  <si>
    <t>"NPFFI" или "RCNUS"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</si>
  <si>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НТБ". Запрещено совершение кросс-сделок при совпадении ИНН клиента и ИНН УТ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</si>
  <si>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НТБ".Запрещено совершение кросс-сделок при совпадении ИНН клиента и ИНН УТ</t>
  </si>
  <si>
    <t xml:space="preserve">
Краткий код Управляющего:Код клиента на фондовом рынке</t>
  </si>
  <si>
    <t>н</t>
  </si>
  <si>
    <t>Краткий код фонда:Код клиента на фондовом рынке</t>
  </si>
  <si>
    <t>Краткий код Учредителя ДУ: Код клиента на фондовом рынке</t>
  </si>
  <si>
    <t>Краткий код клиента: Код клиента на фондовом рынке</t>
  </si>
  <si>
    <t xml:space="preserve">
Краткий код клиента:Код клиента на фондовом рынке</t>
  </si>
  <si>
    <t xml:space="preserve">
Краткий код Учредителя ДУ: Код клиента на фондовом рынке</t>
  </si>
  <si>
    <t xml:space="preserve">
Краткий код фонда:Код клиента на фондовом рынке</t>
  </si>
  <si>
    <t>Данное поле отображается и является обязательным к заполнению, если в поле "Наличие у клиента валютной банковской лицензии" выбрано значение  "да".</t>
  </si>
  <si>
    <t>До 9 цифровых символов без пробелов</t>
  </si>
  <si>
    <t xml:space="preserve">Укажите лицензионную деятельность. </t>
  </si>
  <si>
    <t>Если Юридическое лицо имеет банковскую лицензию на территории Российская Федерация необходимо заполнить  чек-бокс</t>
  </si>
  <si>
    <t xml:space="preserve">БИК	</t>
  </si>
  <si>
    <t>БИК</t>
  </si>
  <si>
    <t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t>
  </si>
  <si>
    <t>Выбор из списка: "Разрешены операции (сделки) только с недружественными нерезидентами";
"Разрешены операции (сделки) только с  резидентами".</t>
  </si>
  <si>
    <t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t>
  </si>
  <si>
    <t>Выбор из списка: 
Для фондового рынка и рынка депозитов:
"Кросс-сделки запрещены, снятие поданной позднее по времени (активной) кросс-заявки в безадресном режиме";
"Кросс-сделки запрещены, снятие поданной ранее по времени (пассивной) кросс-заявки в безадресном режиме";
"Кросс-сделки разрешены в адресном режиме, снятие поданной позднее по времени (активной) кросс-заявки в безадресном режиме";
"Кросс-сделки разрешены в адресном режиме, снятие поданной ранее по времени (пассивной) кросс-заявки в безадресном режиме"
Для срочного рынка:
«Разрешить кросс-сделки в адресном режиме» = НЕТ, «Снять поданную ранее по времени (пассивную) кросс-заявку» = НЕТ;
«Разрешить кросс-сделки в адресном режиме» = НЕТ, «Снять поданную ранее по времени (пассивную) кросс-заявку» = ДА;
«Разрешить кросс-сделки в адресном режиме» = ДА, «Снять поданную ранее по времени (пассивную) кросс-заявку» = НЕТ;
«Разрешить кросс-сделки в адресном режиме» = ДА, «Снять поданную ранее по времени (пассивную) кросс-заявку» = ДА
Для валютного рынка:
"Кросс-сделки запрещены, снятие поданной позднее по времени (активной) кросс-заявки в системном режиме";
"Кросс-сделки запрещены, снятие поданной ранее по времени (пассивной)  кросс-заявки в системном режиме";
"Кросс-сделки запрещены, пропуск поданной ранее по времени (пассивной) кросс-заявки в системном режиме";
"Кросс-сделки разрешены в адресном режиме, снятие поданной позднее по времени (активной) кросс-заявки в системном режиме";
"Кросс-сделки разрешены в адресном режиме, снятие поданной ранее по времени (пассивной) кросс-заявки в системном режиме";
"Кросс-сделки разрешены в адресном режиме, пропуск поданной ранее по времени (пассивной) кросс-заявки в системном режиме"</t>
  </si>
  <si>
    <t>Вид документа</t>
  </si>
  <si>
    <t>Выбор из списка: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 Паспорт иностранного гражданина</t>
  </si>
  <si>
    <t>Название документа, удостоверяющего личность иностранного гражданина</t>
  </si>
  <si>
    <t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t>
  </si>
  <si>
    <t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t>
  </si>
  <si>
    <t>Реквизиты документа, удостоверяющего личность иностранного гражданина</t>
  </si>
  <si>
    <t>От 1 до 20 символов, цифр и любые буквы</t>
  </si>
  <si>
    <t>От 1 до 20 символов, цифры и любые буквы</t>
  </si>
  <si>
    <t>Выбор из списка: "Паспорт РФ"; "Паспорт СССР"; "Документ, удостоверяющий личность гражданина соответствующего государства"</t>
  </si>
  <si>
    <t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t>
  </si>
  <si>
    <t>Документ, удостоверяющий личность гражданина соответствующего государства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</si>
  <si>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"Документ, удостоверяющий личность гражданина соответствующего государства" в поле "Тип документа законного представителя клиента".</t>
  </si>
  <si>
    <t>Серия и номер паспорта иностранного гражданина</t>
  </si>
  <si>
    <t>Данное поле отображается в случае выбора в поле "Вид документа" варианта "Паспорт иностранного гражданина"</t>
  </si>
  <si>
    <t>В отношении регистрируемого лица, являющегося клиентом иностранной организации-брокера или доверительного управляющего, трансграничная передача сведений запрещена личным законом указанной иностранной организации</t>
  </si>
  <si>
    <t>Данное поле отображается в случае выбора в поле "Страна" варианта отличного от "РОССИЯ"</t>
  </si>
  <si>
    <t>Уникальный код клиента, присвоенный иностранным юридическим лицом</t>
  </si>
  <si>
    <t>Данное поле отображается в случае выбора в поле "В отношении регистрируемого лица, являющегося клиентом иностранной организации-брокера или доверительного управляющего, трансграничная передача сведений запрещена личным законом указанной иностранной организации" варианта "да"</t>
  </si>
  <si>
    <t>От 7 до 9 символов (цифры, латиница/кириллица любого регистра, «.» - точка, «_» - подчеркивание, «#» - решетка)</t>
  </si>
  <si>
    <t xml:space="preserve">Данное поле не является обязательным к заполнению. </t>
  </si>
  <si>
    <t>Указанное в данном поле значение будет учтено только по группе учредителей доверительного управления. Поле не является обязательным к заполнению.</t>
  </si>
  <si>
    <t>Единый краткий код субброкера</t>
  </si>
  <si>
    <t>Код, присваиваемый субброкеру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</si>
  <si>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Код, присваиваемый субброкеру Участником с целью его дальнейшей идентификации. Данное поле обязательно к заполнению, если не будут заполнены краткие коды субброкера ни на одном из рынков.</t>
  </si>
  <si>
    <t>Признак, указывающий на принадлежность субброкера какому-либо рынку. Поле является обязательным к заполнению в случае, если не заполнено поле "Единый краткий код Брокера".</t>
  </si>
  <si>
    <t>Код субброкера: Рынок</t>
  </si>
  <si>
    <t>Код субброкера: Код</t>
  </si>
  <si>
    <t>Данное поле отображается, если в поле "Тип клиента" выбрано значение "Юридическое лицо". Можно указать чек-бокс только для "Брокерское обслуживание". Поле не является обязательным к заполнению.</t>
  </si>
  <si>
    <t>Данное поле отображается, если в поле "Тип клиента" выбрано значение "Юридическое лицо".
Если Юридическое лицо имеет банковскую лицензию на территории Российская Федерация необходимо заполнить чек-бокс.</t>
  </si>
  <si>
    <t>Категория клиента</t>
  </si>
  <si>
    <t>Ограничение по вводу - 5 символов</t>
  </si>
  <si>
    <t>Данное поле отображается если в полях:
"Тип операции по клиенту" выбрано значение (А), (L).
Запрещено вносить персональные данные, определяемые таковыми согласно Федеральному закону от 27.07.2006 N 152-ФЗ "О персональных данных"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</si>
</sst>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rgb="FF41505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0" xfId="0" applyFill="1" applyBorder="1" applyAlignment="1">
      <alignment horizontal="left" vertical="top" wrapText="1"/>
    </xf>
    <xf numFmtId="0" fontId="0" fillId="10" borderId="0" xfId="0" applyFill="1" applyAlignment="1" applyProtection="1">
      <alignment vertical="center"/>
      <protection hidden="1"/>
    </xf>
    <xf numFmtId="0" fontId="0" fillId="3" borderId="0" xfId="0" applyFill="1"/>
    <xf numFmtId="0" fontId="0" fillId="3" borderId="0" xfId="0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6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Alignment="1"/>
    <xf numFmtId="0" fontId="1" fillId="3" borderId="0" xfId="0" applyFont="1" applyFill="1" applyAlignment="1">
      <alignment horizontal="right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2" fillId="3" borderId="0" xfId="0" applyFont="1" applyFill="1" applyAlignment="1"/>
    <xf numFmtId="0" fontId="0" fillId="11" borderId="0" xfId="0" applyFill="1" applyBorder="1" applyAlignment="1" applyProtection="1">
      <alignment horizontal="left" vertical="center" wrapText="1"/>
      <protection hidden="1"/>
    </xf>
    <xf numFmtId="0" fontId="0" fillId="12" borderId="0" xfId="0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Fill="1" applyBorder="1" applyAlignment="1" applyProtection="1">
      <alignment vertical="center" wrapText="1"/>
      <protection hidden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0" fillId="3" borderId="5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1" fillId="3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0" fillId="3" borderId="14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0" fillId="3" borderId="21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tyles" Target="style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Об Участнике, как Упр. или БФ'!$R$12:$AO$12</c:f>
              <c:strCache>
                <c:ptCount val="24"/>
                <c:pt idx="0">
                  <c:v>7</c:v>
                </c:pt>
                <c:pt idx="1">
                  <c:v>Клиент является квалифицированным инвестором?</c:v>
                </c:pt>
                <c:pt idx="2">
                  <c:v>Необходимо выбрать из списка нужное значение</c:v>
                </c:pt>
                <c:pt idx="3">
                  <c:v>Выбор из списка: "да"; "нет"</c:v>
                </c:pt>
                <c:pt idx="4">
                  <c:v>О</c:v>
                </c:pt>
                <c:pt idx="5">
                  <c:v>ИНН</c:v>
                </c:pt>
                <c:pt idx="6">
                  <c:v>Идентификационный номер налогоплательщика - Управляющего</c:v>
                </c:pt>
                <c:pt idx="7">
                  <c:v>10 цифровых символов </c:v>
                </c:pt>
                <c:pt idx="8">
                  <c:v>О</c:v>
                </c:pt>
                <c:pt idx="9">
                  <c:v>-</c:v>
                </c:pt>
                <c:pt idx="10">
                  <c:v>-</c:v>
                </c:pt>
                <c:pt idx="11">
                  <c:v>-</c:v>
                </c:pt>
                <c:pt idx="12">
                  <c:v>-</c:v>
                </c:pt>
                <c:pt idx="13">
                  <c:v>-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-</c:v>
                </c:pt>
                <c:pt idx="19">
                  <c:v>-</c:v>
                </c:pt>
                <c:pt idx="20">
                  <c:v>-</c:v>
                </c:pt>
                <c:pt idx="21">
                  <c:v>-</c:v>
                </c:pt>
                <c:pt idx="22">
                  <c:v>-</c:v>
                </c:pt>
                <c:pt idx="23">
                  <c:v>-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 Об Участнике, как Упр. или БФ'!$AP$12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 Об Участнике, как Упр. или БФ'!$AP$6:$AP$11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7BE-4FA8-95D8-8393D97E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392080"/>
        <c:axId val="781390440"/>
      </c:barChart>
      <c:catAx>
        <c:axId val="78139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1390440"/>
        <c:crosses val="autoZero"/>
        <c:auto val="1"/>
        <c:lblAlgn val="ctr"/>
        <c:lblOffset val="100"/>
        <c:noMultiLvlLbl val="0"/>
      </c:catAx>
      <c:valAx>
        <c:axId val="78139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139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5CADBD2-C25D-4A8C-B25B-5E653E3451A0}">
  <sheetPr codeName="Диаграмма1"/>
  <sheetViews>
    <sheetView zoomScale="17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5551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8CC2237-FA24-41AD-83A6-B642D61E18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35"/>
  <sheetViews>
    <sheetView topLeftCell="A3" workbookViewId="0">
      <selection activeCell="B19" sqref="B19"/>
    </sheetView>
  </sheetViews>
  <sheetFormatPr defaultColWidth="46" defaultRowHeight="14.4" x14ac:dyDescent="0.3"/>
  <cols>
    <col min="1" max="1" width="89.88671875" style="1" customWidth="1"/>
    <col min="2" max="2" width="104.5546875" style="1" customWidth="1"/>
    <col min="3" max="16384" width="46" style="1"/>
  </cols>
  <sheetData>
    <row r="1" spans="1:2" x14ac:dyDescent="0.3">
      <c r="A1" s="2" t="s">
        <v>18</v>
      </c>
      <c r="B1" s="2" t="s">
        <v>2</v>
      </c>
    </row>
    <row r="2" spans="1:2" ht="115.2" x14ac:dyDescent="0.3">
      <c r="A2" s="37" t="s">
        <v>39</v>
      </c>
      <c r="B2" s="37" t="s">
        <v>92</v>
      </c>
    </row>
    <row r="3" spans="1:2" x14ac:dyDescent="0.3">
      <c r="A3" s="37" t="s">
        <v>40</v>
      </c>
      <c r="B3" s="37" t="s">
        <v>206</v>
      </c>
    </row>
    <row r="4" spans="1:2" x14ac:dyDescent="0.3">
      <c r="A4" s="37" t="s">
        <v>61</v>
      </c>
      <c r="B4" s="37" t="s">
        <v>42</v>
      </c>
    </row>
    <row r="5" spans="1:2" x14ac:dyDescent="0.3">
      <c r="A5" s="37" t="s">
        <v>47</v>
      </c>
      <c r="B5" s="37" t="s">
        <v>48</v>
      </c>
    </row>
    <row r="6" spans="1:2" x14ac:dyDescent="0.3">
      <c r="A6" s="37" t="s">
        <v>62</v>
      </c>
      <c r="B6" s="37" t="s">
        <v>87</v>
      </c>
    </row>
    <row r="7" spans="1:2" x14ac:dyDescent="0.3">
      <c r="A7" s="37" t="s">
        <v>58</v>
      </c>
      <c r="B7" s="37" t="s">
        <v>63</v>
      </c>
    </row>
    <row r="8" spans="1:2" ht="28.8" x14ac:dyDescent="0.3">
      <c r="A8" s="37" t="s">
        <v>59</v>
      </c>
      <c r="B8" s="37" t="s">
        <v>117</v>
      </c>
    </row>
    <row r="9" spans="1:2" x14ac:dyDescent="0.3">
      <c r="A9" s="37" t="s">
        <v>60</v>
      </c>
      <c r="B9" s="37" t="s">
        <v>42</v>
      </c>
    </row>
    <row r="10" spans="1:2" x14ac:dyDescent="0.3">
      <c r="A10" s="37" t="s">
        <v>6</v>
      </c>
      <c r="B10" s="37" t="s">
        <v>10</v>
      </c>
    </row>
    <row r="11" spans="1:2" ht="28.8" x14ac:dyDescent="0.3">
      <c r="A11" s="37" t="s">
        <v>118</v>
      </c>
      <c r="B11" s="37" t="s">
        <v>23</v>
      </c>
    </row>
    <row r="12" spans="1:2" x14ac:dyDescent="0.3">
      <c r="A12" s="37" t="s">
        <v>198</v>
      </c>
      <c r="B12" s="37" t="s">
        <v>26</v>
      </c>
    </row>
    <row r="13" spans="1:2" x14ac:dyDescent="0.3">
      <c r="A13" s="37" t="s">
        <v>97</v>
      </c>
      <c r="B13" s="37" t="s">
        <v>98</v>
      </c>
    </row>
    <row r="14" spans="1:2" x14ac:dyDescent="0.3">
      <c r="A14" s="37" t="s">
        <v>66</v>
      </c>
      <c r="B14" s="37" t="s">
        <v>119</v>
      </c>
    </row>
    <row r="15" spans="1:2" x14ac:dyDescent="0.3">
      <c r="A15" s="37" t="s">
        <v>15</v>
      </c>
      <c r="B15" s="37" t="s">
        <v>119</v>
      </c>
    </row>
    <row r="16" spans="1:2" x14ac:dyDescent="0.3">
      <c r="A16" s="37" t="s">
        <v>120</v>
      </c>
      <c r="B16" s="37" t="s">
        <v>119</v>
      </c>
    </row>
    <row r="17" spans="1:2" ht="72" x14ac:dyDescent="0.3">
      <c r="A17" s="37" t="s">
        <v>199</v>
      </c>
      <c r="B17" s="37" t="s">
        <v>200</v>
      </c>
    </row>
    <row r="18" spans="1:2" ht="72" x14ac:dyDescent="0.3">
      <c r="A18" s="37" t="s">
        <v>201</v>
      </c>
      <c r="B18" s="37" t="s">
        <v>255</v>
      </c>
    </row>
    <row r="19" spans="1:2" ht="28.8" x14ac:dyDescent="0.3">
      <c r="A19" s="37" t="s">
        <v>202</v>
      </c>
      <c r="B19" s="37" t="s">
        <v>121</v>
      </c>
    </row>
    <row r="20" spans="1:2" x14ac:dyDescent="0.3">
      <c r="A20" s="37" t="s">
        <v>167</v>
      </c>
      <c r="B20" s="37" t="s">
        <v>119</v>
      </c>
    </row>
    <row r="21" spans="1:2" ht="28.8" x14ac:dyDescent="0.3">
      <c r="A21" s="37" t="s">
        <v>203</v>
      </c>
      <c r="B21" s="37" t="s">
        <v>119</v>
      </c>
    </row>
    <row r="22" spans="1:2" ht="28.8" x14ac:dyDescent="0.3">
      <c r="A22" s="37" t="s">
        <v>204</v>
      </c>
      <c r="B22" s="37" t="s">
        <v>119</v>
      </c>
    </row>
    <row r="23" spans="1:2" x14ac:dyDescent="0.3">
      <c r="A23" s="37" t="s">
        <v>8</v>
      </c>
      <c r="B23" s="37" t="s">
        <v>88</v>
      </c>
    </row>
    <row r="24" spans="1:2" x14ac:dyDescent="0.3">
      <c r="A24" s="37" t="s">
        <v>77</v>
      </c>
      <c r="B24" s="37" t="s">
        <v>119</v>
      </c>
    </row>
    <row r="25" spans="1:2" x14ac:dyDescent="0.3">
      <c r="A25" s="37" t="s">
        <v>78</v>
      </c>
      <c r="B25" s="37" t="s">
        <v>119</v>
      </c>
    </row>
    <row r="26" spans="1:2" ht="28.8" x14ac:dyDescent="0.3">
      <c r="A26" s="37" t="s">
        <v>75</v>
      </c>
      <c r="B26" s="37" t="s">
        <v>76</v>
      </c>
    </row>
    <row r="27" spans="1:2" ht="28.8" x14ac:dyDescent="0.3">
      <c r="A27" s="37" t="s">
        <v>56</v>
      </c>
      <c r="B27" s="37" t="s">
        <v>122</v>
      </c>
    </row>
    <row r="28" spans="1:2" x14ac:dyDescent="0.3">
      <c r="A28" s="37" t="s">
        <v>90</v>
      </c>
      <c r="B28" s="37" t="s">
        <v>205</v>
      </c>
    </row>
    <row r="29" spans="1:2" x14ac:dyDescent="0.3">
      <c r="A29" s="37" t="s">
        <v>67</v>
      </c>
      <c r="B29" s="37" t="s">
        <v>123</v>
      </c>
    </row>
    <row r="30" spans="1:2" ht="28.8" x14ac:dyDescent="0.3">
      <c r="A30" s="37" t="s">
        <v>57</v>
      </c>
      <c r="B30" s="37" t="s">
        <v>124</v>
      </c>
    </row>
    <row r="31" spans="1:2" x14ac:dyDescent="0.3">
      <c r="A31" s="37" t="s">
        <v>55</v>
      </c>
      <c r="B31" s="37" t="s">
        <v>125</v>
      </c>
    </row>
    <row r="32" spans="1:2" ht="108.75" customHeight="1" x14ac:dyDescent="0.3">
      <c r="A32" s="37" t="s">
        <v>99</v>
      </c>
      <c r="B32" s="37" t="s">
        <v>91</v>
      </c>
    </row>
    <row r="33" spans="1:2" ht="86.4" x14ac:dyDescent="0.3">
      <c r="A33" s="37" t="s">
        <v>17</v>
      </c>
      <c r="B33" s="37" t="s">
        <v>126</v>
      </c>
    </row>
    <row r="34" spans="1:2" ht="28.8" x14ac:dyDescent="0.3">
      <c r="A34" s="37" t="s">
        <v>69</v>
      </c>
      <c r="B34" s="37" t="s">
        <v>135</v>
      </c>
    </row>
    <row r="35" spans="1:2" x14ac:dyDescent="0.3">
      <c r="A35" s="37" t="s">
        <v>7</v>
      </c>
      <c r="B35" s="37" t="s">
        <v>11</v>
      </c>
    </row>
  </sheetData>
  <autoFilter ref="A1:B35" xr:uid="{00000000-0009-0000-0000-000000000000}"/>
  <pageMargins left="0.7" right="0.7" top="0.75" bottom="0.75" header="0.3" footer="0.3"/>
  <pageSetup paperSize="9" scale="4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P71"/>
  <sheetViews>
    <sheetView zoomScale="70" zoomScaleNormal="70" workbookViewId="0">
      <pane ySplit="4" topLeftCell="A53" activePane="bottomLeft" state="frozen"/>
      <selection activeCell="B2" sqref="B2"/>
      <selection pane="bottomLeft" activeCell="AQ1" sqref="AQ1:XFD1048576"/>
    </sheetView>
  </sheetViews>
  <sheetFormatPr defaultColWidth="0" defaultRowHeight="14.4" x14ac:dyDescent="0.3"/>
  <cols>
    <col min="1" max="1" width="34" style="5" customWidth="1"/>
    <col min="2" max="2" width="66" style="5" customWidth="1"/>
    <col min="3" max="3" width="102.88671875" style="5" bestFit="1" customWidth="1"/>
    <col min="4" max="4" width="17.5546875" style="15" customWidth="1"/>
    <col min="5" max="5" width="9.109375" style="5" customWidth="1"/>
    <col min="6" max="6" width="9.109375" style="5" hidden="1" customWidth="1"/>
    <col min="7" max="7" width="44.44140625" style="5" hidden="1" customWidth="1"/>
    <col min="8" max="18" width="9.109375" style="5" hidden="1" customWidth="1"/>
    <col min="19" max="19" width="34" style="5" hidden="1" customWidth="1"/>
    <col min="20" max="20" width="66" style="5" hidden="1" customWidth="1"/>
    <col min="21" max="21" width="29.44140625" style="5" hidden="1" customWidth="1"/>
    <col min="22" max="22" width="7.88671875" style="5" hidden="1" customWidth="1"/>
    <col min="23" max="23" width="34" style="5" hidden="1" customWidth="1"/>
    <col min="24" max="24" width="66" style="5" hidden="1" customWidth="1"/>
    <col min="25" max="25" width="29.44140625" style="5" hidden="1" customWidth="1"/>
    <col min="26" max="26" width="7.88671875" style="5" hidden="1" customWidth="1"/>
    <col min="27" max="27" width="34" style="5" hidden="1" customWidth="1"/>
    <col min="28" max="28" width="66" style="5" hidden="1" customWidth="1"/>
    <col min="29" max="29" width="29.44140625" style="5" hidden="1" customWidth="1"/>
    <col min="30" max="30" width="7.88671875" style="5" hidden="1" customWidth="1"/>
    <col min="31" max="31" width="34" style="5" hidden="1" customWidth="1"/>
    <col min="32" max="32" width="66" style="5" hidden="1" customWidth="1"/>
    <col min="33" max="33" width="29.44140625" style="5" hidden="1" customWidth="1"/>
    <col min="34" max="34" width="7.88671875" style="5" hidden="1" customWidth="1"/>
    <col min="35" max="35" width="34" style="5" hidden="1" customWidth="1"/>
    <col min="36" max="36" width="66" style="5" hidden="1" customWidth="1"/>
    <col min="37" max="37" width="29.44140625" style="5" hidden="1" customWidth="1"/>
    <col min="38" max="38" width="7.88671875" style="5" hidden="1" customWidth="1"/>
    <col min="39" max="39" width="34" style="5" hidden="1" customWidth="1"/>
    <col min="40" max="40" width="66" style="5" hidden="1" customWidth="1"/>
    <col min="41" max="41" width="29.44140625" style="5" hidden="1" customWidth="1"/>
    <col min="42" max="42" width="7.88671875" style="5" hidden="1" customWidth="1"/>
    <col min="43" max="16384" width="8.88671875" style="5" hidden="1"/>
  </cols>
  <sheetData>
    <row r="1" spans="1:42" ht="18" x14ac:dyDescent="0.3">
      <c r="A1" s="3" t="s">
        <v>3</v>
      </c>
      <c r="B1" s="77" t="s">
        <v>80</v>
      </c>
      <c r="C1" s="77"/>
      <c r="D1" s="77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2" x14ac:dyDescent="0.3">
      <c r="A2" s="3" t="s">
        <v>20</v>
      </c>
      <c r="B2" s="14" t="s">
        <v>31</v>
      </c>
      <c r="O2" s="5" t="s">
        <v>32</v>
      </c>
      <c r="P2" s="5">
        <v>2</v>
      </c>
    </row>
    <row r="3" spans="1:42" x14ac:dyDescent="0.3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3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8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59.2" x14ac:dyDescent="0.3">
      <c r="A5" s="26" t="str">
        <f t="shared" ref="A5:A16" si="0">IFERROR(VLOOKUP($R5,$R$5:$AP$61,$R$1,0),"")</f>
        <v>Тип операции по клиенту</v>
      </c>
      <c r="B5" s="26" t="str">
        <f t="shared" ref="B5:B16" si="1">IFERROR(VLOOKUP($R5,$R$5:$AP$61,$R$1+1,0),"")</f>
        <v>Необходимо выбрать из списка нужную операцию</v>
      </c>
      <c r="C5" s="26" t="str">
        <f t="shared" ref="C5:C16" si="2">IFERROR(VLOOKUP($R5,$R$5:$AP$61,$R$1+2,0),"")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6" si="3">IFERROR(VLOOKUP($R5,$R$5:$AP$61,$R$1+3,0),"")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81</v>
      </c>
      <c r="T5" s="26" t="s">
        <v>14</v>
      </c>
      <c r="U5" s="26" t="s">
        <v>128</v>
      </c>
      <c r="V5" s="27" t="s">
        <v>21</v>
      </c>
      <c r="W5" s="26" t="s">
        <v>81</v>
      </c>
      <c r="X5" s="26" t="s">
        <v>14</v>
      </c>
      <c r="Y5" s="26" t="s">
        <v>128</v>
      </c>
      <c r="Z5" s="27" t="s">
        <v>21</v>
      </c>
      <c r="AA5" s="26" t="s">
        <v>81</v>
      </c>
      <c r="AB5" s="26" t="s">
        <v>14</v>
      </c>
      <c r="AC5" s="26" t="s">
        <v>128</v>
      </c>
      <c r="AD5" s="27" t="s">
        <v>21</v>
      </c>
      <c r="AE5" s="26" t="s">
        <v>81</v>
      </c>
      <c r="AF5" s="26" t="s">
        <v>14</v>
      </c>
      <c r="AG5" s="26" t="s">
        <v>128</v>
      </c>
      <c r="AH5" s="27" t="s">
        <v>21</v>
      </c>
      <c r="AI5" s="26" t="s">
        <v>81</v>
      </c>
      <c r="AJ5" s="26" t="s">
        <v>14</v>
      </c>
      <c r="AK5" s="26" t="s">
        <v>128</v>
      </c>
      <c r="AL5" s="27" t="s">
        <v>21</v>
      </c>
      <c r="AM5" s="26" t="s">
        <v>81</v>
      </c>
      <c r="AN5" s="26" t="s">
        <v>14</v>
      </c>
      <c r="AO5" s="26" t="s">
        <v>128</v>
      </c>
      <c r="AP5" s="27" t="s">
        <v>21</v>
      </c>
    </row>
    <row r="6" spans="1:42" s="17" customFormat="1" ht="43.2" x14ac:dyDescent="0.3">
      <c r="A6" s="26" t="str">
        <f t="shared" si="0"/>
        <v>Единый краткий код Брокера</v>
      </c>
      <c r="B6" s="26" t="str">
        <f t="shared" si="1"/>
        <v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116</v>
      </c>
      <c r="T6" s="26" t="s">
        <v>82</v>
      </c>
      <c r="U6" s="26" t="s">
        <v>23</v>
      </c>
      <c r="V6" s="27" t="s">
        <v>24</v>
      </c>
      <c r="W6" s="26" t="s">
        <v>116</v>
      </c>
      <c r="X6" s="26" t="s">
        <v>82</v>
      </c>
      <c r="Y6" s="26" t="s">
        <v>23</v>
      </c>
      <c r="Z6" s="27" t="s">
        <v>24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</row>
    <row r="7" spans="1:42" s="17" customFormat="1" ht="172.8" x14ac:dyDescent="0.3">
      <c r="A7" s="26" t="str">
        <f t="shared" si="0"/>
        <v>Краткий код Брокера: Рынок</v>
      </c>
      <c r="B7" s="26" t="str">
        <f t="shared" si="1"/>
        <v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194</v>
      </c>
      <c r="T7" s="18" t="s">
        <v>195</v>
      </c>
      <c r="U7" s="18" t="s">
        <v>254</v>
      </c>
      <c r="V7" s="5" t="s">
        <v>24</v>
      </c>
      <c r="W7" s="18" t="s">
        <v>194</v>
      </c>
      <c r="X7" s="18" t="s">
        <v>195</v>
      </c>
      <c r="Y7" s="18" t="s">
        <v>254</v>
      </c>
      <c r="Z7" s="5" t="s">
        <v>24</v>
      </c>
      <c r="AA7" s="26" t="s">
        <v>164</v>
      </c>
      <c r="AB7" s="18" t="s">
        <v>147</v>
      </c>
      <c r="AC7" s="18" t="s">
        <v>254</v>
      </c>
      <c r="AD7" s="27" t="s">
        <v>21</v>
      </c>
      <c r="AE7" s="26" t="s">
        <v>164</v>
      </c>
      <c r="AF7" s="18" t="s">
        <v>147</v>
      </c>
      <c r="AG7" s="18" t="s">
        <v>254</v>
      </c>
      <c r="AH7" s="27" t="s">
        <v>21</v>
      </c>
      <c r="AI7" s="26" t="s">
        <v>164</v>
      </c>
      <c r="AJ7" s="18" t="s">
        <v>147</v>
      </c>
      <c r="AK7" s="18" t="s">
        <v>254</v>
      </c>
      <c r="AL7" s="27" t="s">
        <v>21</v>
      </c>
      <c r="AM7" s="18" t="s">
        <v>112</v>
      </c>
      <c r="AN7" s="18" t="s">
        <v>29</v>
      </c>
      <c r="AO7" s="18" t="s">
        <v>23</v>
      </c>
      <c r="AP7" s="18" t="s">
        <v>21</v>
      </c>
    </row>
    <row r="8" spans="1:42" s="17" customFormat="1" ht="216" x14ac:dyDescent="0.3">
      <c r="A8" s="26" t="str">
        <f t="shared" si="0"/>
        <v>Краткий код Брокера: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197</v>
      </c>
      <c r="T8" s="18" t="s">
        <v>196</v>
      </c>
      <c r="U8" s="18" t="s">
        <v>179</v>
      </c>
      <c r="V8" s="5" t="s">
        <v>24</v>
      </c>
      <c r="W8" s="18" t="s">
        <v>197</v>
      </c>
      <c r="X8" s="18" t="s">
        <v>196</v>
      </c>
      <c r="Y8" s="18" t="s">
        <v>179</v>
      </c>
      <c r="Z8" s="5" t="s">
        <v>24</v>
      </c>
      <c r="AA8" s="17" t="s">
        <v>165</v>
      </c>
      <c r="AB8" s="18" t="s">
        <v>182</v>
      </c>
      <c r="AC8" s="18" t="s">
        <v>179</v>
      </c>
      <c r="AD8" s="17" t="s">
        <v>21</v>
      </c>
      <c r="AE8" s="17" t="s">
        <v>165</v>
      </c>
      <c r="AF8" s="18" t="s">
        <v>182</v>
      </c>
      <c r="AG8" s="18" t="s">
        <v>179</v>
      </c>
      <c r="AH8" s="17" t="s">
        <v>21</v>
      </c>
      <c r="AI8" s="17" t="s">
        <v>165</v>
      </c>
      <c r="AJ8" s="18" t="s">
        <v>182</v>
      </c>
      <c r="AK8" s="18" t="s">
        <v>179</v>
      </c>
      <c r="AL8" s="17" t="s">
        <v>21</v>
      </c>
      <c r="AM8" s="26" t="s">
        <v>164</v>
      </c>
      <c r="AN8" s="18" t="s">
        <v>147</v>
      </c>
      <c r="AO8" s="18" t="s">
        <v>254</v>
      </c>
      <c r="AP8" s="27" t="s">
        <v>21</v>
      </c>
    </row>
    <row r="9" spans="1:42" s="17" customFormat="1" ht="216" x14ac:dyDescent="0.3">
      <c r="A9" s="26" t="str">
        <f t="shared" si="0"/>
        <v>Единый краткий код клиента</v>
      </c>
      <c r="B9" s="26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112</v>
      </c>
      <c r="T9" s="18" t="s">
        <v>28</v>
      </c>
      <c r="U9" s="18" t="s">
        <v>23</v>
      </c>
      <c r="V9" s="18" t="s">
        <v>21</v>
      </c>
      <c r="W9" s="18" t="s">
        <v>113</v>
      </c>
      <c r="X9" s="18" t="s">
        <v>25</v>
      </c>
      <c r="Y9" s="18" t="s">
        <v>119</v>
      </c>
      <c r="Z9" s="18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182</v>
      </c>
      <c r="AO9" s="18" t="s">
        <v>179</v>
      </c>
      <c r="AP9" s="17" t="s">
        <v>21</v>
      </c>
    </row>
    <row r="10" spans="1:42" s="17" customFormat="1" ht="409.6" x14ac:dyDescent="0.3">
      <c r="A10" s="26" t="str">
        <f t="shared" si="0"/>
        <v>Краткий код клиента: Рынок</v>
      </c>
      <c r="B10" s="26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164</v>
      </c>
      <c r="T10" s="18" t="s">
        <v>172</v>
      </c>
      <c r="U10" s="18" t="s">
        <v>254</v>
      </c>
      <c r="V10" s="5" t="s">
        <v>24</v>
      </c>
      <c r="W10" s="18" t="s">
        <v>112</v>
      </c>
      <c r="X10" s="18" t="s">
        <v>114</v>
      </c>
      <c r="Y10" s="18" t="s">
        <v>23</v>
      </c>
      <c r="Z10" s="18" t="s">
        <v>21</v>
      </c>
      <c r="AA10" s="18" t="s">
        <v>167</v>
      </c>
      <c r="AB10" s="18" t="s">
        <v>173</v>
      </c>
      <c r="AC10" s="18" t="s">
        <v>330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73.60000000000002" x14ac:dyDescent="0.3">
      <c r="A11" s="26" t="str">
        <f t="shared" si="0"/>
        <v>Краткий код клиента: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165</v>
      </c>
      <c r="T11" s="18" t="s">
        <v>188</v>
      </c>
      <c r="U11" s="18" t="s">
        <v>187</v>
      </c>
      <c r="V11" s="5" t="s">
        <v>24</v>
      </c>
      <c r="W11" s="26" t="s">
        <v>164</v>
      </c>
      <c r="X11" s="18" t="s">
        <v>175</v>
      </c>
      <c r="Y11" s="18" t="s">
        <v>254</v>
      </c>
      <c r="Z11" s="27" t="s">
        <v>21</v>
      </c>
      <c r="AA11" s="18" t="s">
        <v>168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73.60000000000002" x14ac:dyDescent="0.3">
      <c r="A12" s="26" t="str">
        <f t="shared" si="0"/>
        <v>Краткий код клиента: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166</v>
      </c>
      <c r="T12" s="18" t="s">
        <v>143</v>
      </c>
      <c r="U12" s="18" t="s">
        <v>137</v>
      </c>
      <c r="V12" s="5" t="s">
        <v>22</v>
      </c>
      <c r="W12" s="17" t="s">
        <v>165</v>
      </c>
      <c r="X12" s="18" t="s">
        <v>189</v>
      </c>
      <c r="Y12" s="18" t="s">
        <v>187</v>
      </c>
      <c r="Z12" s="1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43.2" x14ac:dyDescent="0.3">
      <c r="A13" s="26" t="str">
        <f t="shared" si="0"/>
        <v>Краткий код клиента: Код клиента на фондовом рынке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-</v>
      </c>
      <c r="D13" s="27" t="str">
        <f t="shared" si="3"/>
        <v>н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317</v>
      </c>
      <c r="T13" s="18" t="s">
        <v>143</v>
      </c>
      <c r="U13" s="18" t="s">
        <v>19</v>
      </c>
      <c r="V13" s="5" t="s">
        <v>314</v>
      </c>
      <c r="W13" s="18" t="s">
        <v>19</v>
      </c>
      <c r="X13" s="18" t="s">
        <v>19</v>
      </c>
      <c r="Y13" s="18" t="s">
        <v>19</v>
      </c>
      <c r="Z13" s="5"/>
      <c r="AA13" s="18" t="s">
        <v>318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409.6" x14ac:dyDescent="0.3">
      <c r="A14" s="26" t="str">
        <f t="shared" si="0"/>
        <v>Краткий код клиента: Разрешить совершение кросс-сделок</v>
      </c>
      <c r="B14" s="26" t="str">
        <f t="shared" si="1"/>
        <v>Данное поле отображается в случае, если заполнены поля "Рынок", либо "Код".</v>
      </c>
      <c r="C14" s="26" t="str">
        <f t="shared" si="2"/>
        <v>Выбор из списка: 
Для фондового рынка и рынка депозитов:
"Кросс-сделки запрещены, снятие поданной позднее по времени (активной) кросс-заявки в безадресном режиме";
"Кросс-сделки запрещены, снятие поданной ранее по времени (пассивной) кросс-заявки в безадресном режиме";
"Кросс-сделки разрешены в адресном режиме, снятие поданной позднее по времени (активной) кросс-заявки в безадресном режиме";
"Кросс-сделки разрешены в адресном режиме, снятие поданной ранее по времени (пассивной) кросс-заявки в безадресном режиме"
Для срочного рынка:
«Разрешить кросс-сделки в адресном режиме» = НЕТ, «Снять поданную ранее по времени (пассивную) кросс-заявку» = НЕТ;
«Разрешить кросс-сделки в адресном режиме» = НЕТ, «Снять поданную ранее по времени (пассивную) кросс-заявку» = ДА;
«Разрешить кросс-сделки в адресном режиме» = ДА, «Снять поданную ранее по времени (пассивную) кросс-заявку» = НЕТ;
«Разрешить кросс-сделки в адресном режиме» = ДА, «Снять поданную ранее по времени (пассивную) кросс-заявку» = ДА
Для валютного рынка:
"Кросс-сделки запрещены, снятие поданной позднее по времени (активной) кросс-заявки в системном режиме";
"Кросс-сделки запрещены, снятие поданной ранее по времени (пассивной)  кросс-заявки в системном режиме";
"Кросс-сделки запрещены, пропуск поданной ранее по времени (пассивной) кросс-заявки в системном режиме";
"Кросс-сделки разрешены в адресном режиме, снятие поданной позднее по времени (активной) кросс-заявки в системном режиме";
"Кросс-сделки разрешены в адресном режиме, снятие поданной ранее по времени (пассивной) кросс-заявки в системном режиме";
"Кросс-сделки разрешены в адресном режиме, пропуск поданной ранее по времени (пассивной) кросс-заявки в системном режиме"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18" t="s">
        <v>167</v>
      </c>
      <c r="T14" s="18" t="s">
        <v>173</v>
      </c>
      <c r="U14" s="18" t="s">
        <v>330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303</v>
      </c>
      <c r="AB14" s="68" t="s">
        <v>304</v>
      </c>
      <c r="AC14" s="67" t="s">
        <v>305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57.6" x14ac:dyDescent="0.3">
      <c r="A15" s="26" t="str">
        <f t="shared" si="0"/>
        <v>Краткий код клиента: Подтвердить наличие договора на ведение индивидуального инвестиционного счета (ИИС)</v>
      </c>
      <c r="B15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5" s="26" t="str">
        <f t="shared" si="2"/>
        <v>Выбор из списка: "да"; "нет"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18" t="s">
        <v>168</v>
      </c>
      <c r="T15" s="18" t="s">
        <v>222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306</v>
      </c>
      <c r="AB15" s="68" t="s">
        <v>304</v>
      </c>
      <c r="AC15" s="67" t="s">
        <v>307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2" x14ac:dyDescent="0.3">
      <c r="A16" s="26" t="str">
        <f t="shared" si="0"/>
        <v>Клиент является квалифицированным инвестором?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"да"; "нет"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18" t="s">
        <v>15</v>
      </c>
      <c r="T16" s="18" t="s">
        <v>25</v>
      </c>
      <c r="U16" s="18" t="s">
        <v>119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308</v>
      </c>
      <c r="AB16" s="68" t="s">
        <v>304</v>
      </c>
      <c r="AC16" s="67" t="s">
        <v>307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86.4" x14ac:dyDescent="0.3">
      <c r="A17" s="26" t="str">
        <f>IFERROR(VLOOKUP($R70,$R$5:$AP$70,$R$1,0),"")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7" s="26" t="str">
        <f>IFERROR(VLOOKUP($R70,$R$5:$AP$70,$R$1+1,0),"")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7" s="26" t="str">
        <f>IFERROR(VLOOKUP($R70,$R$5:$AP$70,$R$1+2,0),"")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7" s="27" t="str">
        <f>IFERROR(VLOOKUP($R70,$R$5:$AP$70,$R$1+3,0),"")</f>
        <v>Н</v>
      </c>
      <c r="E17" s="5"/>
      <c r="F17" s="5"/>
      <c r="G17" s="5"/>
      <c r="H17" s="5"/>
      <c r="I17" s="5"/>
      <c r="J17" s="5"/>
      <c r="K17" s="5"/>
      <c r="L17" s="5"/>
      <c r="M17" s="5"/>
      <c r="S17" s="18"/>
      <c r="T17" s="18"/>
      <c r="U17" s="18"/>
      <c r="V17" s="18"/>
      <c r="W17" s="36"/>
      <c r="X17" s="18"/>
      <c r="Y17" s="18"/>
      <c r="Z17" s="18"/>
      <c r="AA17" s="67"/>
      <c r="AB17" s="68"/>
      <c r="AC17" s="67"/>
      <c r="AD17" s="1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17" customFormat="1" ht="57.6" x14ac:dyDescent="0.3">
      <c r="A18" s="26" t="str">
        <f>IFERROR(VLOOKUP($R66,$R$5:$AP$70,$R$1,0),"")</f>
        <v>Название документа, удостоверяющего личность иностранного гражданина</v>
      </c>
      <c r="B18" s="26" t="str">
        <f>IFERROR(VLOOKUP($R66,$R$5:$AP$70,$R$1+1,0),"")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18" s="26" t="str">
        <f>IFERROR(VLOOKUP($R66,$R$5:$AP$70,$R$1+2,0),"")</f>
        <v>От 1 до 20 символов, цифры и любые буквы</v>
      </c>
      <c r="D18" s="27" t="str">
        <f>IFERROR(VLOOKUP($R66,$R$5:$AP$70,$R$1+3,0),"")</f>
        <v>О</v>
      </c>
      <c r="E18" s="5"/>
      <c r="F18" s="5"/>
      <c r="G18" s="5"/>
      <c r="H18" s="5"/>
      <c r="I18" s="5"/>
      <c r="J18" s="5"/>
      <c r="K18" s="5"/>
      <c r="L18" s="5"/>
      <c r="M18" s="5"/>
      <c r="S18" s="18"/>
      <c r="T18" s="18"/>
      <c r="U18" s="18"/>
      <c r="V18" s="18"/>
      <c r="W18" s="36"/>
      <c r="X18" s="18"/>
      <c r="Y18" s="18"/>
      <c r="Z18" s="18"/>
      <c r="AA18" s="67"/>
      <c r="AB18" s="68"/>
      <c r="AC18" s="67"/>
      <c r="AD18" s="10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s="17" customFormat="1" ht="57.6" x14ac:dyDescent="0.3">
      <c r="A19" s="26" t="str">
        <f>IFERROR(VLOOKUP($R67,$R$5:$AP$70,$R$1,0),"")</f>
        <v>Реквизиты документа, удостоверяющего личность иностранного гражданина</v>
      </c>
      <c r="B19" s="26" t="str">
        <f>IFERROR(VLOOKUP($R67,$R$5:$AP$70,$R$1+1,0),"")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19" s="26" t="str">
        <f>IFERROR(VLOOKUP($R67,$R$5:$AP$70,$R$1+2,0),"")</f>
        <v>От 1 до 20 символов, цифр и любые буквы</v>
      </c>
      <c r="D19" s="27" t="str">
        <f>IFERROR(VLOOKUP($R67,$R$5:$AP$70,$R$1+3,0),"")</f>
        <v>О</v>
      </c>
      <c r="E19" s="5"/>
      <c r="F19" s="5"/>
      <c r="G19" s="5"/>
      <c r="H19" s="5"/>
      <c r="I19" s="5"/>
      <c r="J19" s="5"/>
      <c r="K19" s="5"/>
      <c r="L19" s="5"/>
      <c r="M19" s="5"/>
      <c r="S19" s="18"/>
      <c r="T19" s="18"/>
      <c r="U19" s="18"/>
      <c r="V19" s="18"/>
      <c r="W19" s="36"/>
      <c r="X19" s="18"/>
      <c r="Y19" s="18"/>
      <c r="Z19" s="18"/>
      <c r="AA19" s="67"/>
      <c r="AB19" s="68"/>
      <c r="AC19" s="67"/>
      <c r="AD19" s="10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</row>
    <row r="20" spans="1:42" s="17" customFormat="1" ht="100.8" x14ac:dyDescent="0.3">
      <c r="A20" s="26" t="str">
        <f>IFERROR(VLOOKUP($R20,$R$5:$AP$61,$R$1,0),"")</f>
        <v>Тип клиента</v>
      </c>
      <c r="B20" s="26" t="str">
        <f>IFERROR(VLOOKUP($R20,$R$5:$AP$61,$R$1+1,0),"")</f>
        <v>Необходимо выбрать из списка нужное значение</v>
      </c>
      <c r="C20" s="26" t="str">
        <f>IFERROR(VLOOKUP($R20,$R$5:$AP$61,$R$1+2,0),"")</f>
        <v>Выбор из списка: "Физическое лицо/Индивидуальный предприниматель"; "Юридическое лицо"</v>
      </c>
      <c r="D20" s="27" t="str">
        <f>IFERROR(VLOOKUP($R20,$R$5:$AP$61,$R$1+3,0),"")</f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13</v>
      </c>
      <c r="S20" s="35" t="s">
        <v>55</v>
      </c>
      <c r="T20" s="18" t="s">
        <v>25</v>
      </c>
      <c r="U20" s="18" t="s">
        <v>221</v>
      </c>
      <c r="V20" s="18" t="s">
        <v>21</v>
      </c>
      <c r="W20" s="36" t="s">
        <v>57</v>
      </c>
      <c r="X20" s="18" t="s">
        <v>223</v>
      </c>
      <c r="Y20" s="18" t="s">
        <v>232</v>
      </c>
      <c r="Z20" s="18" t="s">
        <v>21</v>
      </c>
      <c r="AA20" s="67" t="s">
        <v>309</v>
      </c>
      <c r="AB20" s="68" t="s">
        <v>304</v>
      </c>
      <c r="AC20" s="67" t="s">
        <v>310</v>
      </c>
      <c r="AD20" s="10" t="s">
        <v>22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72" x14ac:dyDescent="0.3">
      <c r="A21" s="26" t="str">
        <f>IFERROR(VLOOKUP($R21,$R$5:$AP$61,$R$1,0),"")</f>
        <v>Страна</v>
      </c>
      <c r="B21" s="26" t="str">
        <f>IFERROR(VLOOKUP($R21,$R$5:$AP$61,$R$1+1,0),"")</f>
        <v>Необходимо выбрать из списка нужное значение</v>
      </c>
      <c r="C21" s="26" t="str">
        <f>IFERROR(VLOOKUP($R21,$R$5:$AP$61,$R$1+2,0),"")</f>
        <v>Выбор из списка: "643 - Российская Федерация"; "000 - Без гражданства"; "895 - Абхазия"; "036 - Австралия"; … ; "392 - Япония"</v>
      </c>
      <c r="D21" s="27" t="str">
        <f>IFERROR(VLOOKUP($R21,$R$5:$AP$61,$R$1+3,0),"")</f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14</v>
      </c>
      <c r="S21" s="36" t="s">
        <v>56</v>
      </c>
      <c r="T21" s="18" t="s">
        <v>25</v>
      </c>
      <c r="U21" s="18" t="s">
        <v>122</v>
      </c>
      <c r="V21" s="18" t="s">
        <v>21</v>
      </c>
      <c r="W21" s="36" t="s">
        <v>58</v>
      </c>
      <c r="X21" s="18" t="s">
        <v>224</v>
      </c>
      <c r="Y21" s="35" t="s">
        <v>63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100.8" x14ac:dyDescent="0.3">
      <c r="A22" s="26" t="str">
        <f>IFERROR(VLOOKUP($R22,$R$5:$AP$61,$R$1,0),"")</f>
        <v>Тип документа физического лица</v>
      </c>
      <c r="B22" s="26" t="str">
        <f>IFERROR(VLOOKUP($R22,$R$5:$AP$61,$R$1+1,0),"")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2" s="26" t="str">
        <f>IFERROR(VLOOKUP($R22,$R$5:$AP$61,$R$1+2,0),"")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22" s="27" t="str">
        <f>IFERROR(VLOOKUP($R22,$R$5:$AP$61,$R$1+3,0),"")</f>
        <v>О</v>
      </c>
      <c r="E22" s="5"/>
      <c r="F22" s="5"/>
      <c r="G22" s="5"/>
      <c r="H22" s="5"/>
      <c r="I22" s="5"/>
      <c r="J22" s="5"/>
      <c r="K22" s="5"/>
      <c r="L22" s="5"/>
      <c r="M22" s="5"/>
      <c r="R22" s="17">
        <v>15</v>
      </c>
      <c r="S22" s="36" t="s">
        <v>57</v>
      </c>
      <c r="T22" s="18" t="s">
        <v>223</v>
      </c>
      <c r="U22" s="18" t="s">
        <v>232</v>
      </c>
      <c r="V22" s="18" t="s">
        <v>21</v>
      </c>
      <c r="W22" s="36" t="s">
        <v>59</v>
      </c>
      <c r="X22" s="18" t="s">
        <v>225</v>
      </c>
      <c r="Y22" s="35" t="s">
        <v>64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72" x14ac:dyDescent="0.3">
      <c r="A23" s="26" t="str">
        <f>IFERROR(VLOOKUP($R23,$R$5:$AP$61,$R$1,0),"")</f>
        <v>Данные паспорта РФ</v>
      </c>
      <c r="B23" s="26" t="str">
        <f>IFERROR(VLOOKUP($R23,$R$5:$AP$61,$R$1+1,0),"")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23" s="26" t="str">
        <f>IFERROR(VLOOKUP($R23,$R$5:$AP$61,$R$1+2,0),"")</f>
        <v>10 цифр с пробелами после второго и четвертого символов (2 цифры + " " + 2 цифры + " " + 6 цифр)</v>
      </c>
      <c r="D23" s="27" t="str">
        <f>IFERROR(VLOOKUP($R23,$R$5:$AP$61,$R$1+3,0),"")</f>
        <v>О</v>
      </c>
      <c r="E23" s="5"/>
      <c r="F23" s="5"/>
      <c r="G23" s="5"/>
      <c r="H23" s="5"/>
      <c r="I23" s="5"/>
      <c r="J23" s="5"/>
      <c r="K23" s="5"/>
      <c r="L23" s="5"/>
      <c r="M23" s="5"/>
      <c r="R23" s="17">
        <v>16</v>
      </c>
      <c r="S23" s="36" t="s">
        <v>58</v>
      </c>
      <c r="T23" s="18" t="s">
        <v>224</v>
      </c>
      <c r="U23" s="35" t="s">
        <v>63</v>
      </c>
      <c r="V23" s="36" t="s">
        <v>21</v>
      </c>
      <c r="W23" s="36" t="s">
        <v>60</v>
      </c>
      <c r="X23" s="18" t="s">
        <v>226</v>
      </c>
      <c r="Y23" s="35" t="s">
        <v>65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72" x14ac:dyDescent="0.3">
      <c r="A24" s="26" t="str">
        <f>IFERROR(VLOOKUP($R24,$R$5:$AP$61,$R$1,0),"")</f>
        <v>Данные паспорта СССР</v>
      </c>
      <c r="B24" s="26" t="str">
        <f>IFERROR(VLOOKUP($R24,$R$5:$AP$61,$R$1+1,0),"")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4" s="26" t="str">
        <f>IFERROR(VLOOKUP($R24,$R$5:$AP$61,$R$1+2,0),"")</f>
        <v>Римские цифры в латинском регистре (до 6 символов) + "-" + 2 буквы кириллицей + " " + 6 цифр</v>
      </c>
      <c r="D24" s="27" t="str">
        <f>IFERROR(VLOOKUP($R24,$R$5:$AP$61,$R$1+3,0),"")</f>
        <v>О</v>
      </c>
      <c r="E24" s="5"/>
      <c r="F24" s="5"/>
      <c r="G24" s="5"/>
      <c r="H24" s="5"/>
      <c r="I24" s="5"/>
      <c r="J24" s="5"/>
      <c r="K24" s="5"/>
      <c r="L24" s="5"/>
      <c r="M24" s="5"/>
      <c r="R24" s="17">
        <v>17</v>
      </c>
      <c r="S24" s="36" t="s">
        <v>59</v>
      </c>
      <c r="T24" s="18" t="s">
        <v>225</v>
      </c>
      <c r="U24" s="35" t="s">
        <v>64</v>
      </c>
      <c r="V24" s="36" t="s">
        <v>21</v>
      </c>
      <c r="W24" s="36" t="s">
        <v>61</v>
      </c>
      <c r="X24" s="18" t="s">
        <v>227</v>
      </c>
      <c r="Y24" s="35" t="s">
        <v>65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43.2" x14ac:dyDescent="0.3">
      <c r="A25" s="26" t="str">
        <f>IFERROR(VLOOKUP($R64,$R$5:$AP$72,$R$1,0),"")</f>
        <v>Вид документа</v>
      </c>
      <c r="B25" s="26" t="str">
        <f>IFERROR(VLOOKUP($R64,$R$5:$AP$72,$R$1+1,0),"")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25" s="26" t="str">
        <f>IFERROR(VLOOKUP($R64,$R$5:$AP$72,$R$1+2,0),"")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25" s="27" t="str">
        <f>IFERROR(VLOOKUP($R64,$R$5:$AP$72,$R$1+3,0),"")</f>
        <v>О</v>
      </c>
      <c r="E25" s="5"/>
      <c r="F25" s="5"/>
      <c r="G25" s="5"/>
      <c r="H25" s="5"/>
      <c r="I25" s="5"/>
      <c r="J25" s="5"/>
      <c r="K25" s="5"/>
      <c r="L25" s="5"/>
      <c r="M25" s="5"/>
      <c r="S25" s="36"/>
      <c r="T25" s="18"/>
      <c r="U25" s="35"/>
      <c r="V25" s="36"/>
      <c r="W25" s="36"/>
      <c r="X25" s="18"/>
      <c r="Y25" s="35"/>
      <c r="Z25" s="36"/>
      <c r="AA25" s="5"/>
      <c r="AB25" s="5"/>
      <c r="AC25" s="5"/>
      <c r="AD25" s="5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s="17" customFormat="1" ht="28.8" x14ac:dyDescent="0.3">
      <c r="A26" s="26" t="str">
        <f>IFERROR(VLOOKUP($R65,$R$5:$AP$72,$R$1,0),"")</f>
        <v>Серия и номер паспорта иностранного гражданина</v>
      </c>
      <c r="B26" s="26" t="str">
        <f>IFERROR(VLOOKUP($R65,$R$5:$AP$72,$R$1+1,0),"")</f>
        <v>Данное поле отображается в случае выбора в поле "Вид документа" варианта "Паспорт иностранного гражданина"</v>
      </c>
      <c r="C26" s="26" t="str">
        <f>IFERROR(VLOOKUP($R65,$R$5:$AP$72,$R$1+2,0),"")</f>
        <v>От 1 до 20 символов, цифры и любые буквы</v>
      </c>
      <c r="D26" s="27" t="str">
        <f>IFERROR(VLOOKUP($R65,$R$5:$AP$72,$R$1+3,0),"")</f>
        <v>О</v>
      </c>
      <c r="E26" s="5"/>
      <c r="F26" s="5"/>
      <c r="G26" s="5"/>
      <c r="H26" s="5"/>
      <c r="I26" s="5"/>
      <c r="J26" s="5"/>
      <c r="K26" s="5"/>
      <c r="L26" s="5"/>
      <c r="M26" s="5"/>
      <c r="S26" s="36"/>
      <c r="T26" s="18"/>
      <c r="U26" s="35"/>
      <c r="V26" s="36"/>
      <c r="W26" s="36"/>
      <c r="X26" s="18"/>
      <c r="Y26" s="35"/>
      <c r="Z26" s="36"/>
      <c r="AA26" s="5"/>
      <c r="AB26" s="5"/>
      <c r="AC26" s="5"/>
      <c r="AD26" s="5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s="17" customFormat="1" ht="57.6" x14ac:dyDescent="0.3">
      <c r="A27" s="26" t="str">
        <f>IFERROR(VLOOKUP($R66,$R$5:$AP$72,$R$1,0),"")</f>
        <v>Название документа, удостоверяющего личность иностранного гражданина</v>
      </c>
      <c r="B27" s="26" t="str">
        <f>IFERROR(VLOOKUP($R66,$R$5:$AP$72,$R$1+1,0),"")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7" s="26" t="str">
        <f>IFERROR(VLOOKUP($R66,$R$5:$AP$72,$R$1+2,0),"")</f>
        <v>От 1 до 20 символов, цифры и любые буквы</v>
      </c>
      <c r="D27" s="27" t="str">
        <f>IFERROR(VLOOKUP($R66,$R$5:$AP$72,$R$1+3,0),"")</f>
        <v>О</v>
      </c>
      <c r="E27" s="5"/>
      <c r="F27" s="5"/>
      <c r="G27" s="5"/>
      <c r="H27" s="5"/>
      <c r="I27" s="5"/>
      <c r="J27" s="5"/>
      <c r="K27" s="5"/>
      <c r="L27" s="5"/>
      <c r="M27" s="5"/>
      <c r="S27" s="36"/>
      <c r="T27" s="18"/>
      <c r="U27" s="35"/>
      <c r="V27" s="36"/>
      <c r="W27" s="36"/>
      <c r="X27" s="18"/>
      <c r="Y27" s="35"/>
      <c r="Z27" s="36"/>
      <c r="AA27" s="5"/>
      <c r="AB27" s="5"/>
      <c r="AC27" s="5"/>
      <c r="AD27" s="5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s="17" customFormat="1" ht="57.6" x14ac:dyDescent="0.3">
      <c r="A28" s="26" t="str">
        <f>IFERROR(VLOOKUP($R67,$R$5:$AP$72,$R$1,0),"")</f>
        <v>Реквизиты документа, удостоверяющего личность иностранного гражданина</v>
      </c>
      <c r="B28" s="26" t="str">
        <f>IFERROR(VLOOKUP($R67,$R$5:$AP$72,$R$1+1,0),"")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8" s="26" t="str">
        <f>IFERROR(VLOOKUP($R67,$R$5:$AP$72,$R$1+2,0),"")</f>
        <v>От 1 до 20 символов, цифр и любые буквы</v>
      </c>
      <c r="D28" s="27" t="str">
        <f>IFERROR(VLOOKUP($R67,$R$5:$AP$72,$R$1+3,0),"")</f>
        <v>О</v>
      </c>
      <c r="E28" s="5"/>
      <c r="F28" s="5"/>
      <c r="G28" s="5"/>
      <c r="H28" s="5"/>
      <c r="I28" s="5"/>
      <c r="J28" s="5"/>
      <c r="K28" s="5"/>
      <c r="L28" s="5"/>
      <c r="M28" s="5"/>
      <c r="S28" s="36"/>
      <c r="T28" s="18"/>
      <c r="U28" s="35"/>
      <c r="V28" s="36"/>
      <c r="W28" s="36"/>
      <c r="X28" s="18"/>
      <c r="Y28" s="35"/>
      <c r="Z28" s="36"/>
      <c r="AA28" s="5"/>
      <c r="AB28" s="5"/>
      <c r="AC28" s="5"/>
      <c r="AD28" s="5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s="17" customFormat="1" ht="100.8" x14ac:dyDescent="0.3">
      <c r="A29" s="26" t="str">
        <f>IFERROR(VLOOKUP($R30,$R$5:$AP$61,$R$1,0),"")</f>
        <v>Данные документа, удостоверяющего личность</v>
      </c>
      <c r="B29" s="26" t="str">
        <f>IFERROR(VLOOKUP($R30,$R$5:$AP$61,$R$1+1,0),"")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9" s="26" t="str">
        <f>IFERROR(VLOOKUP($R30,$R$5:$AP$61,$R$1+2,0),"")</f>
        <v>До 20 символов, цифры и любые буквы</v>
      </c>
      <c r="D29" s="27" t="str">
        <f>IFERROR(VLOOKUP($R30,$R$5:$AP$61,$R$1+3,0),"")</f>
        <v>О</v>
      </c>
      <c r="E29" s="5"/>
      <c r="F29" s="5"/>
      <c r="G29" s="5"/>
      <c r="H29" s="5"/>
      <c r="I29" s="5"/>
      <c r="J29" s="5"/>
      <c r="K29" s="5"/>
      <c r="L29" s="5"/>
      <c r="M29" s="5"/>
      <c r="R29" s="17">
        <v>18</v>
      </c>
      <c r="S29" s="36" t="s">
        <v>60</v>
      </c>
      <c r="T29" s="18" t="s">
        <v>226</v>
      </c>
      <c r="U29" s="35" t="s">
        <v>65</v>
      </c>
      <c r="V29" s="36" t="s">
        <v>21</v>
      </c>
      <c r="W29" s="44" t="s">
        <v>220</v>
      </c>
      <c r="X29" s="18" t="s">
        <v>233</v>
      </c>
      <c r="Y29" s="35" t="s">
        <v>65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72" x14ac:dyDescent="0.3">
      <c r="A30" s="26" t="str">
        <f>IFERROR(VLOOKUP($R64,$R$5:$AP$68,$R$1,0),"")</f>
        <v>Вид документа</v>
      </c>
      <c r="B30" s="26" t="str">
        <f>IFERROR(VLOOKUP($R64,$R$5:$AP$68,$R$1+1,0),"")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0" s="26" t="str">
        <f>IFERROR(VLOOKUP($R64,$R$5:$AP$68,$R$1+2,0),"")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30" s="27" t="str">
        <f>IFERROR(VLOOKUP($R64,$R$5:$AP$68,$R$1+3,0),"")</f>
        <v>О</v>
      </c>
      <c r="E30" s="5"/>
      <c r="F30" s="5"/>
      <c r="G30" s="5"/>
      <c r="H30" s="5"/>
      <c r="I30" s="5"/>
      <c r="J30" s="5"/>
      <c r="K30" s="5"/>
      <c r="L30" s="5"/>
      <c r="M30" s="5"/>
      <c r="R30" s="17">
        <v>19</v>
      </c>
      <c r="S30" s="36" t="s">
        <v>61</v>
      </c>
      <c r="T30" s="18" t="s">
        <v>227</v>
      </c>
      <c r="U30" s="35" t="s">
        <v>65</v>
      </c>
      <c r="V30" s="36" t="s">
        <v>21</v>
      </c>
      <c r="W30" s="36" t="s">
        <v>66</v>
      </c>
      <c r="X30" s="18" t="s">
        <v>223</v>
      </c>
      <c r="Y30" s="18" t="s">
        <v>119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28.8" x14ac:dyDescent="0.3">
      <c r="A31" s="26" t="str">
        <f>IFERROR(VLOOKUP($R65,$R$5:$AP$68,$R$1,0),"")</f>
        <v>Серия и номер паспорта иностранного гражданина</v>
      </c>
      <c r="B31" s="26" t="str">
        <f>IFERROR(VLOOKUP($R65,$R$5:$AP$68,$R$1+1,0),"")</f>
        <v>Данное поле отображается в случае выбора в поле "Вид документа" варианта "Паспорт иностранного гражданина"</v>
      </c>
      <c r="C31" s="26" t="str">
        <f>IFERROR(VLOOKUP($R65,$R$5:$AP$68,$R$1+2,0),"")</f>
        <v>От 1 до 20 символов, цифры и любые буквы</v>
      </c>
      <c r="D31" s="27" t="str">
        <f>IFERROR(VLOOKUP($R65,$R$5:$AP$68,$R$1+3,0),"")</f>
        <v>О</v>
      </c>
      <c r="E31" s="5"/>
      <c r="F31" s="5"/>
      <c r="G31" s="5"/>
      <c r="H31" s="5"/>
      <c r="I31" s="5"/>
      <c r="J31" s="5"/>
      <c r="K31" s="5"/>
      <c r="L31" s="5"/>
      <c r="M31" s="5"/>
      <c r="S31" s="36"/>
      <c r="T31" s="18"/>
      <c r="U31" s="35"/>
      <c r="V31" s="36"/>
      <c r="W31" s="36"/>
      <c r="X31" s="18"/>
      <c r="Y31" s="18"/>
      <c r="Z31" s="36"/>
      <c r="AA31" s="5"/>
      <c r="AB31" s="5"/>
      <c r="AC31" s="5"/>
      <c r="AD31" s="5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</row>
    <row r="32" spans="1:42" s="17" customFormat="1" ht="57.6" x14ac:dyDescent="0.3">
      <c r="A32" s="26" t="str">
        <f>IFERROR(VLOOKUP($R66,$R$5:$AP$68,$R$1,0),"")</f>
        <v>Название документа, удостоверяющего личность иностранного гражданина</v>
      </c>
      <c r="B32" s="26" t="str">
        <f>IFERROR(VLOOKUP($R66,$R$5:$AP$68,$R$1+1,0),"")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2" s="26" t="str">
        <f>IFERROR(VLOOKUP($R66,$R$5:$AP$68,$R$1+2,0),"")</f>
        <v>От 1 до 20 символов, цифры и любые буквы</v>
      </c>
      <c r="D32" s="27" t="str">
        <f>IFERROR(VLOOKUP($R66,$R$5:$AP$68,$R$1+3,0),"")</f>
        <v>О</v>
      </c>
      <c r="E32" s="5"/>
      <c r="F32" s="5"/>
      <c r="G32" s="5"/>
      <c r="H32" s="5"/>
      <c r="I32" s="5"/>
      <c r="J32" s="5"/>
      <c r="K32" s="5"/>
      <c r="L32" s="5"/>
      <c r="M32" s="5"/>
      <c r="S32" s="36"/>
      <c r="T32" s="18"/>
      <c r="U32" s="35"/>
      <c r="V32" s="36"/>
      <c r="W32" s="36"/>
      <c r="X32" s="18"/>
      <c r="Y32" s="18"/>
      <c r="Z32" s="36"/>
      <c r="AA32" s="5"/>
      <c r="AB32" s="5"/>
      <c r="AC32" s="5"/>
      <c r="AD32" s="5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s="17" customFormat="1" ht="57.6" x14ac:dyDescent="0.3">
      <c r="A33" s="26" t="str">
        <f>IFERROR(VLOOKUP($R67,$R$5:$AP$68,$R$1,0),"")</f>
        <v>Реквизиты документа, удостоверяющего личность иностранного гражданина</v>
      </c>
      <c r="B33" s="26" t="str">
        <f>IFERROR(VLOOKUP($R67,$R$5:$AP$68,$R$1+1,0),"")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3" s="26" t="str">
        <f>IFERROR(VLOOKUP($R67,$R$5:$AP$68,$R$1+2,0),"")</f>
        <v>От 1 до 20 символов, цифр и любые буквы</v>
      </c>
      <c r="D33" s="27" t="str">
        <f>IFERROR(VLOOKUP($R67,$R$5:$AP$68,$R$1+3,0),"")</f>
        <v>О</v>
      </c>
      <c r="E33" s="5"/>
      <c r="F33" s="5"/>
      <c r="G33" s="5"/>
      <c r="H33" s="5"/>
      <c r="I33" s="5"/>
      <c r="J33" s="5"/>
      <c r="K33" s="5"/>
      <c r="L33" s="5"/>
      <c r="M33" s="5"/>
      <c r="S33" s="36"/>
      <c r="T33" s="18"/>
      <c r="U33" s="35"/>
      <c r="V33" s="36"/>
      <c r="W33" s="36"/>
      <c r="X33" s="18"/>
      <c r="Y33" s="18"/>
      <c r="Z33" s="36"/>
      <c r="AA33" s="5"/>
      <c r="AB33" s="5"/>
      <c r="AC33" s="5"/>
      <c r="AD33" s="5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s="17" customFormat="1" ht="57.6" x14ac:dyDescent="0.3">
      <c r="A34" s="26" t="str">
        <f>IFERROR(VLOOKUP($R36,$R$5:$AP$61,$R$1,0),"")</f>
        <v>Клиент имеет законного представителя?</v>
      </c>
      <c r="B34" s="26" t="str">
        <f>IFERROR(VLOOKUP($R36,$R$5:$AP$61,$R$1+1,0),"")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34" s="26" t="str">
        <f>IFERROR(VLOOKUP($R36,$R$5:$AP$61,$R$1+2,0),"")</f>
        <v>Выбор из списка: "да"; "нет"</v>
      </c>
      <c r="D34" s="27" t="str">
        <f>IFERROR(VLOOKUP($R36,$R$5:$AP$61,$R$1+3,0),"")</f>
        <v>О</v>
      </c>
      <c r="E34" s="5"/>
      <c r="F34" s="5"/>
      <c r="G34" s="5"/>
      <c r="H34" s="5"/>
      <c r="I34" s="5"/>
      <c r="J34" s="5"/>
      <c r="K34" s="5"/>
      <c r="L34" s="5"/>
      <c r="M34" s="5"/>
      <c r="S34" s="36"/>
      <c r="T34" s="18"/>
      <c r="U34" s="35"/>
      <c r="V34" s="36"/>
      <c r="W34" s="36"/>
      <c r="X34" s="18"/>
      <c r="Y34" s="18"/>
      <c r="Z34" s="36"/>
      <c r="AA34" s="5"/>
      <c r="AB34" s="5"/>
      <c r="AC34" s="5"/>
      <c r="AD34" s="5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s="17" customFormat="1" ht="100.8" x14ac:dyDescent="0.3">
      <c r="A35" s="26" t="str">
        <f>IFERROR(VLOOKUP($R37,$R$5:$AP$61,$R$1,0),"")</f>
        <v>Тип документа законного представителя клиента</v>
      </c>
      <c r="B35" s="26" t="str">
        <f>IFERROR(VLOOKUP($R37,$R$5:$AP$61,$R$1+1,0),"")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35" s="26" t="str">
        <f>IFERROR(VLOOKUP($R37,$R$5:$AP$61,$R$1+2,0),"")</f>
        <v>Выбор из списка: "Паспорт РФ"; "Паспорт СССР"; "Документ, удостоверяющий личность гражданина соответствующего государства"</v>
      </c>
      <c r="D35" s="27" t="str">
        <f>IFERROR(VLOOKUP($R37,$R$5:$AP$61,$R$1+3,0),"")</f>
        <v>О</v>
      </c>
      <c r="E35" s="5"/>
      <c r="F35" s="5"/>
      <c r="G35" s="5"/>
      <c r="H35" s="5"/>
      <c r="I35" s="5"/>
      <c r="J35" s="5"/>
      <c r="K35" s="5"/>
      <c r="L35" s="5"/>
      <c r="M35" s="5"/>
      <c r="R35" s="17">
        <v>20</v>
      </c>
      <c r="S35" s="44" t="s">
        <v>220</v>
      </c>
      <c r="T35" s="18" t="s">
        <v>233</v>
      </c>
      <c r="U35" s="35" t="s">
        <v>65</v>
      </c>
      <c r="V35" s="36" t="s">
        <v>21</v>
      </c>
      <c r="W35" s="36" t="s">
        <v>67</v>
      </c>
      <c r="X35" s="18" t="s">
        <v>228</v>
      </c>
      <c r="Y35" s="18" t="s">
        <v>339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ht="86.4" x14ac:dyDescent="0.3">
      <c r="A36" s="26" t="str">
        <f>IFERROR(VLOOKUP($R38,$R$5:$AP$61,$R$1,0),"")</f>
        <v>Данные паспорта РФ</v>
      </c>
      <c r="B36" s="26" t="str">
        <f>IFERROR(VLOOKUP($R38,$R$5:$AP$61,$R$1+1,0),"")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6" s="26" t="str">
        <f>IFERROR(VLOOKUP($R38,$R$5:$AP$61,$R$1+2,0),"")</f>
        <v>10 цифр с пробелами после второго и четвертого символов (2 цифры + " " + 2 цифры + " " + 6 цифр)</v>
      </c>
      <c r="D36" s="27" t="str">
        <f>IFERROR(VLOOKUP($R38,$R$5:$AP$61,$R$1+3,0),"")</f>
        <v>О</v>
      </c>
      <c r="E36" s="5"/>
      <c r="F36" s="5"/>
      <c r="G36" s="5"/>
      <c r="H36" s="5"/>
      <c r="I36" s="5"/>
      <c r="J36" s="5"/>
      <c r="K36" s="5"/>
      <c r="L36" s="5"/>
      <c r="M36" s="5"/>
      <c r="R36" s="17">
        <v>21</v>
      </c>
      <c r="S36" s="36" t="s">
        <v>66</v>
      </c>
      <c r="T36" s="18" t="s">
        <v>223</v>
      </c>
      <c r="U36" s="18" t="s">
        <v>119</v>
      </c>
      <c r="V36" s="36" t="s">
        <v>21</v>
      </c>
      <c r="W36" s="36" t="s">
        <v>58</v>
      </c>
      <c r="X36" s="18" t="s">
        <v>229</v>
      </c>
      <c r="Y36" s="35" t="s">
        <v>63</v>
      </c>
      <c r="Z36" s="36" t="s">
        <v>21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17" customFormat="1" ht="86.4" x14ac:dyDescent="0.3">
      <c r="A37" s="26" t="str">
        <f>IFERROR(VLOOKUP($R43,$R$5:$AP$61,$R$1,0),"")</f>
        <v>Данные паспорта СССР</v>
      </c>
      <c r="B37" s="26" t="str">
        <f>IFERROR(VLOOKUP($R43,$R$5:$AP$61,$R$1+1,0),"")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7" s="26" t="str">
        <f>IFERROR(VLOOKUP($R43,$R$5:$AP$61,$R$1+2,0),"")</f>
        <v>Римские цифры в латинском регистре (до 6 символов) + "-" + 2 буквы кириллицей + " " + 6 цифр</v>
      </c>
      <c r="D37" s="27" t="str">
        <f>IFERROR(VLOOKUP($R43,$R$5:$AP$61,$R$1+3,0),"")</f>
        <v>О</v>
      </c>
      <c r="E37" s="5"/>
      <c r="F37" s="5"/>
      <c r="G37" s="5"/>
      <c r="H37" s="5"/>
      <c r="I37" s="5"/>
      <c r="J37" s="5"/>
      <c r="K37" s="5"/>
      <c r="L37" s="5"/>
      <c r="M37" s="5"/>
      <c r="R37" s="17">
        <v>22</v>
      </c>
      <c r="S37" s="36" t="s">
        <v>67</v>
      </c>
      <c r="T37" s="18" t="s">
        <v>228</v>
      </c>
      <c r="U37" s="18" t="s">
        <v>339</v>
      </c>
      <c r="V37" s="36" t="s">
        <v>21</v>
      </c>
      <c r="W37" s="36" t="s">
        <v>59</v>
      </c>
      <c r="X37" s="18" t="s">
        <v>230</v>
      </c>
      <c r="Y37" s="35" t="s">
        <v>64</v>
      </c>
      <c r="Z37" s="36" t="s">
        <v>21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17" customFormat="1" ht="100.8" x14ac:dyDescent="0.3">
      <c r="A38" s="26" t="str">
        <f>IFERROR(VLOOKUP($R64,$R$5:$AP$76,$R$1,0),"")</f>
        <v>Вид документа</v>
      </c>
      <c r="B38" s="26" t="str">
        <f>IFERROR(VLOOKUP($R64,$R$5:$AP$76,$R$1+1,0),"")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8" s="26" t="str">
        <f>IFERROR(VLOOKUP($R64,$R$5:$AP$76,$R$1+2,0),"")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38" s="27" t="str">
        <f>IFERROR(VLOOKUP($R64,$R$5:$AP$76,$R$1+3,0),"")</f>
        <v>О</v>
      </c>
      <c r="E38" s="5"/>
      <c r="F38" s="5"/>
      <c r="G38" s="5"/>
      <c r="H38" s="5"/>
      <c r="I38" s="5"/>
      <c r="J38" s="5"/>
      <c r="K38" s="5"/>
      <c r="L38" s="5"/>
      <c r="M38" s="5"/>
      <c r="R38" s="17">
        <v>23</v>
      </c>
      <c r="S38" s="36" t="s">
        <v>58</v>
      </c>
      <c r="T38" s="18" t="s">
        <v>229</v>
      </c>
      <c r="U38" s="35" t="s">
        <v>63</v>
      </c>
      <c r="V38" s="36" t="s">
        <v>21</v>
      </c>
      <c r="W38" s="36" t="s">
        <v>61</v>
      </c>
      <c r="X38" s="18" t="s">
        <v>234</v>
      </c>
      <c r="Y38" s="35" t="s">
        <v>65</v>
      </c>
      <c r="Z38" s="36" t="s">
        <v>21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17" customFormat="1" ht="28.8" x14ac:dyDescent="0.3">
      <c r="A39" s="26" t="str">
        <f>IFERROR(VLOOKUP($R65,$R$5:$AP$76,$R$1,0),"")</f>
        <v>Серия и номер паспорта иностранного гражданина</v>
      </c>
      <c r="B39" s="26" t="str">
        <f>IFERROR(VLOOKUP($R65,$R$5:$AP$76,$R$1+1,0),"")</f>
        <v>Данное поле отображается в случае выбора в поле "Вид документа" варианта "Паспорт иностранного гражданина"</v>
      </c>
      <c r="C39" s="26" t="str">
        <f>IFERROR(VLOOKUP($R65,$R$5:$AP$76,$R$1+2,0),"")</f>
        <v>От 1 до 20 символов, цифры и любые буквы</v>
      </c>
      <c r="D39" s="27" t="str">
        <f>IFERROR(VLOOKUP($R65,$R$5:$AP$76,$R$1+3,0),"")</f>
        <v>О</v>
      </c>
      <c r="E39" s="5"/>
      <c r="F39" s="5"/>
      <c r="G39" s="5"/>
      <c r="H39" s="5"/>
      <c r="I39" s="5"/>
      <c r="J39" s="5"/>
      <c r="K39" s="5"/>
      <c r="L39" s="5"/>
      <c r="M39" s="5"/>
      <c r="S39" s="36"/>
      <c r="T39" s="18"/>
      <c r="U39" s="35"/>
      <c r="V39" s="36"/>
      <c r="W39" s="36"/>
      <c r="X39" s="18"/>
      <c r="Y39" s="35"/>
      <c r="Z39" s="36"/>
      <c r="AA39" s="5"/>
      <c r="AB39" s="5"/>
      <c r="AC39" s="5"/>
      <c r="AD39" s="5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s="17" customFormat="1" ht="57.6" x14ac:dyDescent="0.3">
      <c r="A40" s="26" t="str">
        <f>IFERROR(VLOOKUP($R66,$R$5:$AP$76,$R$1,0),"")</f>
        <v>Название документа, удостоверяющего личность иностранного гражданина</v>
      </c>
      <c r="B40" s="26" t="str">
        <f>IFERROR(VLOOKUP($R66,$R$5:$AP$76,$R$1+1,0),"")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40" s="26" t="str">
        <f>IFERROR(VLOOKUP($R66,$R$5:$AP$76,$R$1+2,0),"")</f>
        <v>От 1 до 20 символов, цифры и любые буквы</v>
      </c>
      <c r="D40" s="27" t="str">
        <f>IFERROR(VLOOKUP($R66,$R$5:$AP$76,$R$1+3,0),"")</f>
        <v>О</v>
      </c>
      <c r="E40" s="5"/>
      <c r="F40" s="5"/>
      <c r="G40" s="5"/>
      <c r="H40" s="5"/>
      <c r="I40" s="5"/>
      <c r="J40" s="5"/>
      <c r="K40" s="5"/>
      <c r="L40" s="5"/>
      <c r="M40" s="5"/>
      <c r="S40" s="36"/>
      <c r="T40" s="18"/>
      <c r="U40" s="35"/>
      <c r="V40" s="36"/>
      <c r="W40" s="36"/>
      <c r="X40" s="18"/>
      <c r="Y40" s="35"/>
      <c r="Z40" s="36"/>
      <c r="AA40" s="5"/>
      <c r="AB40" s="5"/>
      <c r="AC40" s="5"/>
      <c r="AD40" s="5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s="17" customFormat="1" ht="57.6" x14ac:dyDescent="0.3">
      <c r="A41" s="26" t="str">
        <f>IFERROR(VLOOKUP($R67,$R$5:$AP$76,$R$1,0),"")</f>
        <v>Реквизиты документа, удостоверяющего личность иностранного гражданина</v>
      </c>
      <c r="B41" s="26" t="str">
        <f>IFERROR(VLOOKUP($R67,$R$5:$AP$76,$R$1+1,0),"")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41" s="26" t="str">
        <f>IFERROR(VLOOKUP($R67,$R$5:$AP$76,$R$1+2,0),"")</f>
        <v>От 1 до 20 символов, цифр и любые буквы</v>
      </c>
      <c r="D41" s="27" t="str">
        <f>IFERROR(VLOOKUP($R67,$R$5:$AP$76,$R$1+3,0),"")</f>
        <v>О</v>
      </c>
      <c r="E41" s="5"/>
      <c r="F41" s="5"/>
      <c r="G41" s="5"/>
      <c r="H41" s="5"/>
      <c r="I41" s="5"/>
      <c r="J41" s="5"/>
      <c r="K41" s="5"/>
      <c r="L41" s="5"/>
      <c r="M41" s="5"/>
      <c r="S41" s="36"/>
      <c r="T41" s="18"/>
      <c r="U41" s="35"/>
      <c r="V41" s="36"/>
      <c r="W41" s="36"/>
      <c r="X41" s="18"/>
      <c r="Y41" s="35"/>
      <c r="Z41" s="36"/>
      <c r="AA41" s="5"/>
      <c r="AB41" s="5"/>
      <c r="AC41" s="5"/>
      <c r="AD41" s="5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s="17" customFormat="1" ht="43.2" x14ac:dyDescent="0.3">
      <c r="A42" s="26" t="str">
        <f t="shared" ref="A42:A53" si="4">IFERROR(VLOOKUP($R45,$R$5:$AP$61,$R$1,0),"")</f>
        <v>ИНН РФ</v>
      </c>
      <c r="B42" s="26" t="str">
        <f t="shared" ref="B42:B53" si="5">IFERROR(VLOOKUP($R45,$R$5:$AP$61,$R$1+1,0),"")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42" s="26" t="str">
        <f t="shared" ref="C42:C53" si="6">IFERROR(VLOOKUP($R45,$R$5:$AP$61,$R$1+2,0),"")</f>
        <v xml:space="preserve">10 цифровых символов </v>
      </c>
      <c r="D42" s="27" t="str">
        <f t="shared" ref="D42:D53" si="7">IFERROR(VLOOKUP($R45,$R$5:$AP$61,$R$1+3,0),"")</f>
        <v>О</v>
      </c>
      <c r="E42" s="5"/>
      <c r="F42" s="5"/>
      <c r="G42" s="5"/>
      <c r="H42" s="5"/>
      <c r="I42" s="5"/>
      <c r="J42" s="5"/>
      <c r="K42" s="5"/>
      <c r="L42" s="5"/>
      <c r="M42" s="5"/>
      <c r="S42" s="36"/>
      <c r="T42" s="18"/>
      <c r="U42" s="35"/>
      <c r="V42" s="36"/>
      <c r="W42" s="36"/>
      <c r="X42" s="18"/>
      <c r="Y42" s="35"/>
      <c r="Z42" s="36"/>
      <c r="AA42" s="5"/>
      <c r="AB42" s="5"/>
      <c r="AC42" s="5"/>
      <c r="AD42" s="5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s="17" customFormat="1" ht="86.4" x14ac:dyDescent="0.3">
      <c r="A43" s="26" t="str">
        <f t="shared" si="4"/>
        <v>ИНН нерезидента</v>
      </c>
      <c r="B43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43" s="26" t="str">
        <f t="shared" si="6"/>
        <v>10 цифровых символов без пробелов, начинается всегда с «99»</v>
      </c>
      <c r="D43" s="27" t="str">
        <f t="shared" si="7"/>
        <v>У</v>
      </c>
      <c r="E43" s="5"/>
      <c r="F43" s="5"/>
      <c r="G43" s="5"/>
      <c r="H43" s="5"/>
      <c r="I43" s="5"/>
      <c r="J43" s="5"/>
      <c r="K43" s="5"/>
      <c r="L43" s="5"/>
      <c r="M43" s="5"/>
      <c r="R43" s="17">
        <v>24</v>
      </c>
      <c r="S43" s="36" t="s">
        <v>59</v>
      </c>
      <c r="T43" s="18" t="s">
        <v>230</v>
      </c>
      <c r="U43" s="35" t="s">
        <v>64</v>
      </c>
      <c r="V43" s="36" t="s">
        <v>21</v>
      </c>
      <c r="W43" s="36" t="s">
        <v>68</v>
      </c>
      <c r="X43" s="18" t="s">
        <v>70</v>
      </c>
      <c r="Y43" s="35" t="s">
        <v>26</v>
      </c>
      <c r="Z43" s="36" t="s">
        <v>21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s="17" customFormat="1" ht="100.8" x14ac:dyDescent="0.3">
      <c r="A44" s="26" t="str">
        <f t="shared" si="4"/>
        <v xml:space="preserve">Укажите лицензионную деятельность. </v>
      </c>
      <c r="B44" s="26" t="str">
        <f t="shared" si="5"/>
        <v>Данное поле отображается, если в поле "Тип клиента" выбрано значение "Юридическое лицо".
Если Юридическое лицо имеет банковскую лицензию на территории Российская Федерация необходимо заполнить чек-бокс.</v>
      </c>
      <c r="C44" s="26" t="str">
        <f t="shared" si="6"/>
        <v>-</v>
      </c>
      <c r="D44" s="27" t="str">
        <f t="shared" si="7"/>
        <v>Н</v>
      </c>
      <c r="E44" s="5"/>
      <c r="F44" s="5"/>
      <c r="G44" s="5"/>
      <c r="H44" s="5"/>
      <c r="I44" s="5"/>
      <c r="J44" s="5"/>
      <c r="K44" s="5"/>
      <c r="L44" s="5"/>
      <c r="M44" s="5"/>
      <c r="R44" s="17">
        <v>25</v>
      </c>
      <c r="S44" s="36" t="s">
        <v>61</v>
      </c>
      <c r="T44" s="18" t="s">
        <v>231</v>
      </c>
      <c r="U44" s="35" t="s">
        <v>65</v>
      </c>
      <c r="V44" s="36" t="s">
        <v>21</v>
      </c>
      <c r="W44" s="36" t="s">
        <v>97</v>
      </c>
      <c r="X44" s="18" t="s">
        <v>101</v>
      </c>
      <c r="Y44" s="35" t="s">
        <v>102</v>
      </c>
      <c r="Z44" s="36" t="s">
        <v>24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s="17" customFormat="1" ht="100.8" x14ac:dyDescent="0.3">
      <c r="A45" s="26" t="str">
        <f t="shared" si="4"/>
        <v>БИК</v>
      </c>
      <c r="B45" s="26" t="str">
        <f t="shared" si="5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45" s="26" t="str">
        <f t="shared" si="6"/>
        <v>До 9 цифровых символов без пробелов</v>
      </c>
      <c r="D45" s="27" t="str">
        <f t="shared" si="7"/>
        <v>У</v>
      </c>
      <c r="E45" s="5"/>
      <c r="F45" s="5"/>
      <c r="G45" s="5"/>
      <c r="H45" s="5"/>
      <c r="I45" s="5"/>
      <c r="J45" s="5"/>
      <c r="K45" s="5"/>
      <c r="L45" s="5"/>
      <c r="M45" s="5"/>
      <c r="R45" s="17">
        <v>26</v>
      </c>
      <c r="S45" s="36" t="s">
        <v>68</v>
      </c>
      <c r="T45" s="18" t="s">
        <v>70</v>
      </c>
      <c r="U45" s="35" t="s">
        <v>26</v>
      </c>
      <c r="V45" s="36" t="s">
        <v>21</v>
      </c>
      <c r="W45" s="36" t="s">
        <v>69</v>
      </c>
      <c r="X45" s="18" t="s">
        <v>101</v>
      </c>
      <c r="Y45" s="35" t="s">
        <v>135</v>
      </c>
      <c r="Z45" s="36" t="s">
        <v>24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s="17" customFormat="1" ht="72" x14ac:dyDescent="0.3">
      <c r="A46" s="26" t="str">
        <f t="shared" si="4"/>
        <v>Уникальный код иностранного юридического лица</v>
      </c>
      <c r="B46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46" s="26" t="str">
        <f t="shared" si="6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46" s="27" t="str">
        <f t="shared" si="7"/>
        <v>У</v>
      </c>
      <c r="E46" s="5"/>
      <c r="F46" s="5"/>
      <c r="G46" s="5"/>
      <c r="H46" s="5"/>
      <c r="I46" s="5"/>
      <c r="J46" s="5"/>
      <c r="K46" s="5"/>
      <c r="L46" s="5"/>
      <c r="M46" s="5"/>
      <c r="R46" s="17">
        <v>27</v>
      </c>
      <c r="S46" s="36" t="s">
        <v>97</v>
      </c>
      <c r="T46" s="18" t="s">
        <v>101</v>
      </c>
      <c r="U46" s="35" t="s">
        <v>102</v>
      </c>
      <c r="V46" s="36" t="s">
        <v>24</v>
      </c>
      <c r="W46" s="18" t="s">
        <v>75</v>
      </c>
      <c r="X46" s="18" t="s">
        <v>136</v>
      </c>
      <c r="Y46" s="18" t="s">
        <v>76</v>
      </c>
      <c r="Z46" s="18" t="s">
        <v>22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s="17" customFormat="1" ht="57.6" x14ac:dyDescent="0.3">
      <c r="A47" s="26" t="str">
        <f t="shared" si="4"/>
        <v>Номер лицензии на осуществление банковских операций, выданной клиенту, являющемуся кредитной организацией</v>
      </c>
      <c r="B47" s="26" t="str">
        <f t="shared" si="5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47" s="26" t="str">
        <f t="shared" si="6"/>
        <v>До 6 цифровых символов без пробелов</v>
      </c>
      <c r="D47" s="27" t="str">
        <f t="shared" si="7"/>
        <v>Н</v>
      </c>
      <c r="E47" s="5"/>
      <c r="F47" s="5"/>
      <c r="G47" s="5"/>
      <c r="H47" s="5"/>
      <c r="I47" s="5"/>
      <c r="J47" s="5"/>
      <c r="K47" s="5"/>
      <c r="L47" s="5"/>
      <c r="M47" s="5"/>
      <c r="R47" s="17">
        <v>28</v>
      </c>
      <c r="S47" s="17" t="s">
        <v>323</v>
      </c>
      <c r="T47" s="67" t="s">
        <v>359</v>
      </c>
      <c r="U47" s="17" t="s">
        <v>19</v>
      </c>
      <c r="V47" s="36" t="s">
        <v>22</v>
      </c>
      <c r="W47" s="17" t="s">
        <v>323</v>
      </c>
      <c r="X47" s="67" t="s">
        <v>359</v>
      </c>
      <c r="Y47" s="17" t="s">
        <v>19</v>
      </c>
      <c r="Z47" s="36" t="s">
        <v>22</v>
      </c>
      <c r="AA47" s="17" t="s">
        <v>19</v>
      </c>
      <c r="AB47" s="17" t="s">
        <v>19</v>
      </c>
      <c r="AC47" s="17" t="s">
        <v>19</v>
      </c>
      <c r="AD47" s="17" t="s">
        <v>19</v>
      </c>
      <c r="AE47" s="17" t="s">
        <v>19</v>
      </c>
      <c r="AF47" s="17" t="s">
        <v>19</v>
      </c>
      <c r="AG47" s="17" t="s">
        <v>19</v>
      </c>
      <c r="AH47" s="17" t="s">
        <v>19</v>
      </c>
      <c r="AI47" s="17" t="s">
        <v>19</v>
      </c>
      <c r="AJ47" s="17" t="s">
        <v>19</v>
      </c>
      <c r="AK47" s="17" t="s">
        <v>19</v>
      </c>
      <c r="AL47" s="17" t="s">
        <v>19</v>
      </c>
      <c r="AM47" s="17" t="s">
        <v>19</v>
      </c>
      <c r="AN47" s="17" t="s">
        <v>19</v>
      </c>
      <c r="AO47" s="17" t="s">
        <v>19</v>
      </c>
      <c r="AP47" s="17" t="s">
        <v>19</v>
      </c>
    </row>
    <row r="48" spans="1:42" s="17" customFormat="1" ht="115.2" x14ac:dyDescent="0.3">
      <c r="A48" s="26" t="str">
        <f t="shared" si="4"/>
        <v>Наличие у клиента валютной банковской лицензии</v>
      </c>
      <c r="B48" s="26" t="str">
        <f t="shared" si="5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48" s="26" t="str">
        <f t="shared" si="6"/>
        <v>Выбор из списка: "да"; "нет"</v>
      </c>
      <c r="D48" s="27" t="str">
        <f t="shared" si="7"/>
        <v>Н</v>
      </c>
      <c r="E48" s="5"/>
      <c r="F48" s="5"/>
      <c r="G48" s="5"/>
      <c r="H48" s="5"/>
      <c r="I48" s="5"/>
      <c r="J48" s="5"/>
      <c r="K48" s="5"/>
      <c r="L48" s="5"/>
      <c r="M48" s="5"/>
      <c r="R48" s="17">
        <v>29</v>
      </c>
      <c r="S48" s="18" t="s">
        <v>326</v>
      </c>
      <c r="T48" s="41" t="s">
        <v>321</v>
      </c>
      <c r="U48" s="18" t="s">
        <v>322</v>
      </c>
      <c r="V48" s="36" t="s">
        <v>24</v>
      </c>
      <c r="W48" s="18" t="s">
        <v>326</v>
      </c>
      <c r="X48" s="41" t="s">
        <v>321</v>
      </c>
      <c r="Y48" s="18" t="s">
        <v>322</v>
      </c>
      <c r="Z48" s="36" t="s">
        <v>24</v>
      </c>
      <c r="AA48" s="17" t="s">
        <v>19</v>
      </c>
      <c r="AB48" s="17" t="s">
        <v>19</v>
      </c>
      <c r="AC48" s="17" t="s">
        <v>19</v>
      </c>
      <c r="AD48" s="17" t="s">
        <v>19</v>
      </c>
      <c r="AE48" s="17" t="s">
        <v>19</v>
      </c>
      <c r="AF48" s="17" t="s">
        <v>19</v>
      </c>
      <c r="AG48" s="17" t="s">
        <v>19</v>
      </c>
      <c r="AH48" s="17" t="s">
        <v>19</v>
      </c>
      <c r="AI48" s="17" t="s">
        <v>19</v>
      </c>
      <c r="AJ48" s="17" t="s">
        <v>19</v>
      </c>
      <c r="AK48" s="17" t="s">
        <v>19</v>
      </c>
      <c r="AL48" s="17" t="s">
        <v>19</v>
      </c>
      <c r="AM48" s="17" t="s">
        <v>19</v>
      </c>
      <c r="AN48" s="17" t="s">
        <v>19</v>
      </c>
      <c r="AO48" s="17" t="s">
        <v>19</v>
      </c>
      <c r="AP48" s="17" t="s">
        <v>19</v>
      </c>
    </row>
    <row r="49" spans="1:42" s="17" customFormat="1" ht="115.2" x14ac:dyDescent="0.3">
      <c r="A49" s="26" t="str">
        <f t="shared" si="4"/>
        <v>Наличие у клиента лицензии на осуществление страхования соответствующего вида</v>
      </c>
      <c r="B49" s="26" t="str">
        <f t="shared" si="5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49" s="26" t="str">
        <f t="shared" si="6"/>
        <v>Выбор из списка: "да"; "нет"</v>
      </c>
      <c r="D49" s="27" t="str">
        <f t="shared" si="7"/>
        <v>Н</v>
      </c>
      <c r="E49" s="5"/>
      <c r="F49" s="5"/>
      <c r="G49" s="5"/>
      <c r="H49" s="5"/>
      <c r="I49" s="5"/>
      <c r="J49" s="5"/>
      <c r="K49" s="5"/>
      <c r="L49" s="5"/>
      <c r="M49" s="5"/>
      <c r="R49" s="17">
        <v>30</v>
      </c>
      <c r="S49" s="36" t="s">
        <v>69</v>
      </c>
      <c r="T49" s="18" t="s">
        <v>101</v>
      </c>
      <c r="U49" s="35" t="s">
        <v>135</v>
      </c>
      <c r="V49" s="36" t="s">
        <v>24</v>
      </c>
      <c r="W49" s="18" t="s">
        <v>77</v>
      </c>
      <c r="X49" s="41" t="s">
        <v>209</v>
      </c>
      <c r="Y49" s="18" t="s">
        <v>119</v>
      </c>
      <c r="Z49" s="36" t="s">
        <v>22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s="17" customFormat="1" ht="115.2" x14ac:dyDescent="0.3">
      <c r="A50" s="26" t="str">
        <f t="shared" si="4"/>
        <v>Код зарегистрированного в НРД клиента Участника</v>
      </c>
      <c r="B50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0" s="26" t="str">
        <f t="shared" si="6"/>
        <v>До 12 символов без пробелов - заглавные латинские буквы, цифры</v>
      </c>
      <c r="D50" s="27" t="str">
        <f t="shared" si="7"/>
        <v>Н</v>
      </c>
      <c r="E50" s="5"/>
      <c r="F50" s="5"/>
      <c r="G50" s="5"/>
      <c r="H50" s="5"/>
      <c r="I50" s="5"/>
      <c r="J50" s="5"/>
      <c r="K50" s="5"/>
      <c r="L50" s="5"/>
      <c r="M50" s="5"/>
      <c r="R50" s="17">
        <v>31</v>
      </c>
      <c r="S50" s="18" t="s">
        <v>75</v>
      </c>
      <c r="T50" s="18" t="s">
        <v>136</v>
      </c>
      <c r="U50" s="18" t="s">
        <v>76</v>
      </c>
      <c r="V50" s="18" t="s">
        <v>22</v>
      </c>
      <c r="W50" s="18" t="s">
        <v>78</v>
      </c>
      <c r="X50" s="41" t="s">
        <v>209</v>
      </c>
      <c r="Y50" s="18" t="s">
        <v>119</v>
      </c>
      <c r="Z50" s="36" t="s">
        <v>22</v>
      </c>
      <c r="AA50" s="5" t="s">
        <v>19</v>
      </c>
      <c r="AB50" s="5" t="s">
        <v>19</v>
      </c>
      <c r="AC50" s="5" t="s">
        <v>19</v>
      </c>
      <c r="AD50" s="5" t="s">
        <v>19</v>
      </c>
      <c r="AE50" s="18" t="s">
        <v>19</v>
      </c>
      <c r="AF50" s="18" t="s">
        <v>19</v>
      </c>
      <c r="AG50" s="18" t="s">
        <v>19</v>
      </c>
      <c r="AH50" s="18" t="s">
        <v>19</v>
      </c>
      <c r="AI50" s="18" t="s">
        <v>19</v>
      </c>
      <c r="AJ50" s="18" t="s">
        <v>19</v>
      </c>
      <c r="AK50" s="18" t="s">
        <v>19</v>
      </c>
      <c r="AL50" s="18" t="s">
        <v>19</v>
      </c>
      <c r="AM50" s="18" t="s">
        <v>19</v>
      </c>
      <c r="AN50" s="18" t="s">
        <v>19</v>
      </c>
      <c r="AO50" s="18" t="s">
        <v>19</v>
      </c>
      <c r="AP50" s="18" t="s">
        <v>19</v>
      </c>
    </row>
    <row r="51" spans="1:42" s="17" customFormat="1" ht="115.2" x14ac:dyDescent="0.3">
      <c r="A51" s="26" t="str">
        <f t="shared" si="4"/>
        <v>Применяемая ставка по дивидендам US-бумаг для клиента Участника по главе 3</v>
      </c>
      <c r="B51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1" s="26" t="str">
        <f t="shared" si="6"/>
        <v>Число от 0 до 30 с необязательными десятичной запятой и двумя цифрами после нее</v>
      </c>
      <c r="D51" s="27" t="str">
        <f t="shared" si="7"/>
        <v>Н</v>
      </c>
      <c r="E51" s="5"/>
      <c r="F51" s="5"/>
      <c r="G51" s="5"/>
      <c r="H51" s="5"/>
      <c r="I51" s="5"/>
      <c r="J51" s="5"/>
      <c r="K51" s="5"/>
      <c r="L51" s="5"/>
      <c r="M51" s="5"/>
      <c r="R51" s="17">
        <v>32</v>
      </c>
      <c r="S51" s="18" t="s">
        <v>77</v>
      </c>
      <c r="T51" s="41" t="s">
        <v>209</v>
      </c>
      <c r="U51" s="18" t="s">
        <v>119</v>
      </c>
      <c r="V51" s="36" t="s">
        <v>22</v>
      </c>
      <c r="W51" s="36" t="s">
        <v>19</v>
      </c>
      <c r="X51" s="36" t="s">
        <v>19</v>
      </c>
      <c r="Y51" s="36" t="s">
        <v>19</v>
      </c>
      <c r="Z51" s="36" t="s">
        <v>19</v>
      </c>
      <c r="AA51" s="5" t="s">
        <v>19</v>
      </c>
      <c r="AB51" s="5" t="s">
        <v>19</v>
      </c>
      <c r="AC51" s="5" t="s">
        <v>19</v>
      </c>
      <c r="AD51" s="5" t="s">
        <v>19</v>
      </c>
      <c r="AE51" s="18" t="s">
        <v>19</v>
      </c>
      <c r="AF51" s="18" t="s">
        <v>19</v>
      </c>
      <c r="AG51" s="18" t="s">
        <v>19</v>
      </c>
      <c r="AH51" s="18" t="s">
        <v>19</v>
      </c>
      <c r="AI51" s="18" t="s">
        <v>19</v>
      </c>
      <c r="AJ51" s="18" t="s">
        <v>19</v>
      </c>
      <c r="AK51" s="18" t="s">
        <v>19</v>
      </c>
      <c r="AL51" s="18" t="s">
        <v>19</v>
      </c>
      <c r="AM51" s="18" t="s">
        <v>19</v>
      </c>
      <c r="AN51" s="18" t="s">
        <v>19</v>
      </c>
      <c r="AO51" s="18" t="s">
        <v>19</v>
      </c>
      <c r="AP51" s="18" t="s">
        <v>19</v>
      </c>
    </row>
    <row r="52" spans="1:42" s="17" customFormat="1" ht="115.2" x14ac:dyDescent="0.3">
      <c r="A52" s="26" t="str">
        <f t="shared" si="4"/>
        <v>Применяемая ставка по купонным доходам US-бумаг для клиента Участника по главе 3</v>
      </c>
      <c r="B52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2" s="26" t="str">
        <f t="shared" si="6"/>
        <v>Число от 0 до 30 с необязательными десятичной запятой и двумя цифрами после нее</v>
      </c>
      <c r="D52" s="27" t="str">
        <f t="shared" si="7"/>
        <v>Н</v>
      </c>
      <c r="E52" s="5"/>
      <c r="F52" s="5"/>
      <c r="G52" s="5"/>
      <c r="H52" s="5"/>
      <c r="I52" s="5"/>
      <c r="J52" s="5"/>
      <c r="K52" s="5"/>
      <c r="L52" s="5"/>
      <c r="M52" s="5"/>
      <c r="R52" s="17">
        <v>33</v>
      </c>
      <c r="S52" s="18" t="s">
        <v>78</v>
      </c>
      <c r="T52" s="41" t="s">
        <v>209</v>
      </c>
      <c r="U52" s="18" t="s">
        <v>119</v>
      </c>
      <c r="V52" s="36" t="s">
        <v>22</v>
      </c>
      <c r="W52" s="36" t="s">
        <v>19</v>
      </c>
      <c r="X52" s="36" t="s">
        <v>19</v>
      </c>
      <c r="Y52" s="36" t="s">
        <v>19</v>
      </c>
      <c r="Z52" s="36" t="s">
        <v>19</v>
      </c>
      <c r="AA52" s="5" t="s">
        <v>19</v>
      </c>
      <c r="AB52" s="5" t="s">
        <v>19</v>
      </c>
      <c r="AC52" s="5" t="s">
        <v>19</v>
      </c>
      <c r="AD52" s="5" t="s">
        <v>19</v>
      </c>
      <c r="AE52" s="18" t="s">
        <v>19</v>
      </c>
      <c r="AF52" s="18" t="s">
        <v>19</v>
      </c>
      <c r="AG52" s="18" t="s">
        <v>19</v>
      </c>
      <c r="AH52" s="18" t="s">
        <v>19</v>
      </c>
      <c r="AI52" s="18" t="s">
        <v>19</v>
      </c>
      <c r="AJ52" s="18" t="s">
        <v>19</v>
      </c>
      <c r="AK52" s="18" t="s">
        <v>19</v>
      </c>
      <c r="AL52" s="18" t="s">
        <v>19</v>
      </c>
      <c r="AM52" s="19" t="s">
        <v>19</v>
      </c>
      <c r="AN52" s="19" t="s">
        <v>19</v>
      </c>
      <c r="AO52" s="19" t="s">
        <v>19</v>
      </c>
      <c r="AP52" s="19" t="s">
        <v>19</v>
      </c>
    </row>
    <row r="53" spans="1:42" s="17" customFormat="1" ht="43.2" x14ac:dyDescent="0.3">
      <c r="A53" s="26" t="str">
        <f t="shared" si="4"/>
        <v>Статус клиента Участника по главе 4</v>
      </c>
      <c r="B53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3" s="26" t="str">
        <f t="shared" si="6"/>
        <v>"NPFFI" или "RCNUS"</v>
      </c>
      <c r="D53" s="27" t="str">
        <f t="shared" si="7"/>
        <v>Н</v>
      </c>
      <c r="E53" s="5"/>
      <c r="F53" s="5"/>
      <c r="G53" s="5"/>
      <c r="H53" s="5"/>
      <c r="I53" s="5"/>
      <c r="J53" s="5"/>
      <c r="K53" s="5"/>
      <c r="L53" s="5"/>
      <c r="M53" s="5"/>
      <c r="R53" s="17">
        <v>34</v>
      </c>
      <c r="S53" s="67" t="s">
        <v>303</v>
      </c>
      <c r="T53" s="68" t="s">
        <v>304</v>
      </c>
      <c r="U53" s="67" t="s">
        <v>305</v>
      </c>
      <c r="V53" s="10" t="s">
        <v>22</v>
      </c>
      <c r="W53" s="36"/>
      <c r="X53" s="18"/>
      <c r="Y53" s="35"/>
      <c r="Z53" s="36"/>
      <c r="AA53" s="5" t="s">
        <v>19</v>
      </c>
      <c r="AB53" s="5" t="s">
        <v>19</v>
      </c>
      <c r="AC53" s="5" t="s">
        <v>19</v>
      </c>
      <c r="AD53" s="5" t="s">
        <v>19</v>
      </c>
      <c r="AE53" s="18" t="s">
        <v>19</v>
      </c>
      <c r="AF53" s="18" t="s">
        <v>19</v>
      </c>
      <c r="AG53" s="18" t="s">
        <v>19</v>
      </c>
      <c r="AH53" s="18" t="s">
        <v>19</v>
      </c>
      <c r="AI53" s="18" t="s">
        <v>19</v>
      </c>
      <c r="AJ53" s="18" t="s">
        <v>19</v>
      </c>
      <c r="AK53" s="18" t="s">
        <v>19</v>
      </c>
      <c r="AL53" s="18" t="s">
        <v>19</v>
      </c>
      <c r="AM53" s="19" t="s">
        <v>19</v>
      </c>
      <c r="AN53" s="19" t="s">
        <v>19</v>
      </c>
      <c r="AO53" s="19" t="s">
        <v>19</v>
      </c>
      <c r="AP53" s="19" t="s">
        <v>19</v>
      </c>
    </row>
    <row r="54" spans="1:42" s="17" customFormat="1" ht="72" x14ac:dyDescent="0.3">
      <c r="A54" s="9" t="str">
        <f>IFERROR(VLOOKUP($R71,$R$5:$AP$72,$R$1,0),"")</f>
        <v>Категория клиента</v>
      </c>
      <c r="B54" s="9" t="str">
        <f>IFERROR(VLOOKUP($R71,$R$5:$AP$72,$R$1+1,0),"")</f>
        <v>Данное поле отображается если в полях:
"Тип операции по клиенту" выбрано значение (А), (L).
Запрещено вносить персональные данные, определяемые таковыми согласно Федеральному закону от 27.07.2006 N 152-ФЗ "О персональных данных"</v>
      </c>
      <c r="C54" s="9" t="str">
        <f>IFERROR(VLOOKUP($R71,$R$5:$AP$72,$R$1+2,0),"")</f>
        <v>Ограничение по вводу - 5 символов</v>
      </c>
      <c r="D54" s="10" t="str">
        <f>IFERROR(VLOOKUP($R71,$R$5:$AP$72,$R$1+3,0),"")</f>
        <v>Н</v>
      </c>
      <c r="E54" s="5"/>
      <c r="F54" s="5"/>
      <c r="G54" s="5"/>
      <c r="H54" s="5"/>
      <c r="I54" s="5"/>
      <c r="J54" s="5"/>
      <c r="K54" s="5"/>
      <c r="L54" s="5"/>
      <c r="M54" s="5"/>
      <c r="R54" s="17">
        <v>35</v>
      </c>
      <c r="S54" s="67" t="s">
        <v>306</v>
      </c>
      <c r="T54" s="68" t="s">
        <v>304</v>
      </c>
      <c r="U54" s="67" t="s">
        <v>307</v>
      </c>
      <c r="V54" s="10" t="s">
        <v>22</v>
      </c>
      <c r="W54" s="36"/>
      <c r="X54" s="18"/>
      <c r="Y54" s="35"/>
      <c r="Z54" s="36"/>
      <c r="AA54" s="5" t="s">
        <v>19</v>
      </c>
      <c r="AB54" s="5" t="s">
        <v>19</v>
      </c>
      <c r="AC54" s="5" t="s">
        <v>19</v>
      </c>
      <c r="AD54" s="5" t="s">
        <v>19</v>
      </c>
      <c r="AE54" s="18" t="s">
        <v>19</v>
      </c>
      <c r="AF54" s="18" t="s">
        <v>19</v>
      </c>
      <c r="AG54" s="18" t="s">
        <v>19</v>
      </c>
      <c r="AH54" s="18" t="s">
        <v>19</v>
      </c>
      <c r="AI54" s="18" t="s">
        <v>19</v>
      </c>
      <c r="AJ54" s="18" t="s">
        <v>19</v>
      </c>
      <c r="AK54" s="18" t="s">
        <v>19</v>
      </c>
      <c r="AL54" s="18" t="s">
        <v>19</v>
      </c>
      <c r="AM54" s="19" t="s">
        <v>19</v>
      </c>
      <c r="AN54" s="19" t="s">
        <v>19</v>
      </c>
      <c r="AO54" s="19" t="s">
        <v>19</v>
      </c>
      <c r="AP54" s="19" t="s">
        <v>19</v>
      </c>
    </row>
    <row r="55" spans="1:42" ht="57.6" x14ac:dyDescent="0.3">
      <c r="A55" s="19"/>
      <c r="B55" s="19"/>
      <c r="C55" s="19"/>
      <c r="D55" s="20"/>
      <c r="R55" s="17">
        <v>36</v>
      </c>
      <c r="S55" s="67" t="s">
        <v>308</v>
      </c>
      <c r="T55" s="68" t="s">
        <v>304</v>
      </c>
      <c r="U55" s="67" t="s">
        <v>307</v>
      </c>
      <c r="V55" s="10" t="s">
        <v>22</v>
      </c>
      <c r="W55" s="36"/>
      <c r="X55" s="18"/>
      <c r="Y55" s="35"/>
      <c r="Z55" s="36"/>
      <c r="AA55" s="5" t="s">
        <v>19</v>
      </c>
      <c r="AB55" s="5" t="s">
        <v>19</v>
      </c>
      <c r="AC55" s="5" t="s">
        <v>19</v>
      </c>
      <c r="AD55" s="5" t="s">
        <v>19</v>
      </c>
      <c r="AE55" s="18" t="s">
        <v>19</v>
      </c>
      <c r="AF55" s="18" t="s">
        <v>19</v>
      </c>
      <c r="AG55" s="18" t="s">
        <v>19</v>
      </c>
      <c r="AH55" s="18" t="s">
        <v>19</v>
      </c>
      <c r="AI55" s="18" t="s">
        <v>19</v>
      </c>
      <c r="AJ55" s="18" t="s">
        <v>19</v>
      </c>
      <c r="AK55" s="18" t="s">
        <v>19</v>
      </c>
      <c r="AL55" s="18" t="s">
        <v>19</v>
      </c>
      <c r="AM55" s="19" t="s">
        <v>19</v>
      </c>
      <c r="AN55" s="19" t="s">
        <v>19</v>
      </c>
      <c r="AO55" s="19" t="s">
        <v>19</v>
      </c>
      <c r="AP55" s="19" t="s">
        <v>19</v>
      </c>
    </row>
    <row r="56" spans="1:42" x14ac:dyDescent="0.3">
      <c r="A56" s="19"/>
      <c r="B56" s="19"/>
      <c r="C56" s="19"/>
      <c r="D56" s="20"/>
      <c r="R56" s="17">
        <v>37</v>
      </c>
      <c r="S56" s="67" t="s">
        <v>309</v>
      </c>
      <c r="T56" s="68" t="s">
        <v>304</v>
      </c>
      <c r="U56" s="67" t="s">
        <v>310</v>
      </c>
      <c r="V56" s="10" t="s">
        <v>22</v>
      </c>
      <c r="W56" s="36"/>
      <c r="X56" s="18"/>
      <c r="Y56" s="35"/>
      <c r="Z56" s="36"/>
      <c r="AA56" s="5" t="s">
        <v>19</v>
      </c>
      <c r="AB56" s="5" t="s">
        <v>19</v>
      </c>
      <c r="AC56" s="5" t="s">
        <v>19</v>
      </c>
      <c r="AD56" s="5" t="s">
        <v>19</v>
      </c>
      <c r="AE56" s="18" t="s">
        <v>19</v>
      </c>
      <c r="AF56" s="18" t="s">
        <v>19</v>
      </c>
      <c r="AG56" s="18" t="s">
        <v>19</v>
      </c>
      <c r="AH56" s="18" t="s">
        <v>19</v>
      </c>
      <c r="AI56" s="18" t="s">
        <v>19</v>
      </c>
      <c r="AJ56" s="18" t="s">
        <v>19</v>
      </c>
      <c r="AK56" s="18" t="s">
        <v>19</v>
      </c>
      <c r="AL56" s="18" t="s">
        <v>19</v>
      </c>
      <c r="AM56" s="19" t="s">
        <v>19</v>
      </c>
      <c r="AN56" s="19" t="s">
        <v>19</v>
      </c>
      <c r="AO56" s="19" t="s">
        <v>19</v>
      </c>
      <c r="AP56" s="19" t="s">
        <v>19</v>
      </c>
    </row>
    <row r="57" spans="1:42" x14ac:dyDescent="0.3">
      <c r="A57" s="19"/>
      <c r="B57" s="19"/>
      <c r="C57" s="19"/>
      <c r="D57" s="20"/>
      <c r="R57" s="17">
        <v>38</v>
      </c>
      <c r="W57" s="36"/>
      <c r="X57" s="18"/>
      <c r="Y57" s="35"/>
      <c r="Z57" s="36"/>
      <c r="AE57" s="18" t="s">
        <v>19</v>
      </c>
      <c r="AF57" s="18" t="s">
        <v>19</v>
      </c>
      <c r="AG57" s="18" t="s">
        <v>19</v>
      </c>
      <c r="AH57" s="18" t="s">
        <v>19</v>
      </c>
      <c r="AI57" s="18" t="s">
        <v>19</v>
      </c>
      <c r="AJ57" s="18" t="s">
        <v>19</v>
      </c>
      <c r="AK57" s="18" t="s">
        <v>19</v>
      </c>
      <c r="AL57" s="18" t="s">
        <v>19</v>
      </c>
    </row>
    <row r="58" spans="1:42" ht="134.25" customHeight="1" x14ac:dyDescent="0.3">
      <c r="A58" s="19"/>
      <c r="B58" s="19"/>
      <c r="C58" s="19"/>
      <c r="D58" s="20"/>
      <c r="R58" s="17">
        <v>39</v>
      </c>
      <c r="S58" s="36" t="s">
        <v>19</v>
      </c>
      <c r="T58" s="18" t="s">
        <v>19</v>
      </c>
      <c r="U58" s="35" t="s">
        <v>19</v>
      </c>
      <c r="V58" s="36" t="s">
        <v>19</v>
      </c>
    </row>
    <row r="59" spans="1:42" x14ac:dyDescent="0.3">
      <c r="A59" s="19"/>
      <c r="B59" s="19"/>
      <c r="C59" s="19"/>
      <c r="D59" s="20"/>
      <c r="R59" s="17">
        <v>40</v>
      </c>
      <c r="S59" s="19"/>
      <c r="T59" s="19"/>
      <c r="U59" s="19"/>
      <c r="W59" s="19"/>
      <c r="X59" s="19"/>
      <c r="Y59" s="19"/>
      <c r="Z59" s="19"/>
    </row>
    <row r="60" spans="1:42" x14ac:dyDescent="0.3">
      <c r="A60" s="19" t="str">
        <f>IFERROR(VLOOKUP($R63,$R$6:$AP$56,$R$1,0),"")</f>
        <v/>
      </c>
      <c r="B60" s="19" t="str">
        <f>IFERROR(VLOOKUP($R63,$R$6:$AP$56,$R$1+1,0),"")</f>
        <v/>
      </c>
      <c r="C60" s="19" t="str">
        <f>IFERROR(VLOOKUP($R63,$R$6:$AP$56,$R$1+2,0),"")</f>
        <v/>
      </c>
      <c r="D60" s="20" t="str">
        <f>IFERROR(VLOOKUP($R63,$R$6:$AP$56,$R$1+3,0),"")</f>
        <v/>
      </c>
      <c r="R60" s="17">
        <v>41</v>
      </c>
      <c r="S60" s="19"/>
      <c r="T60" s="19"/>
      <c r="U60" s="19"/>
      <c r="W60" s="19"/>
      <c r="X60" s="19"/>
      <c r="Y60" s="19"/>
    </row>
    <row r="61" spans="1:42" x14ac:dyDescent="0.3">
      <c r="A61" s="19" t="str">
        <f>IFERROR(VLOOKUP($R64,$R$6:$AP$56,$R$1,0),"")</f>
        <v/>
      </c>
      <c r="B61" s="19" t="str">
        <f>IFERROR(VLOOKUP($R64,$R$6:$AP$56,$R$1+1,0),"")</f>
        <v/>
      </c>
      <c r="C61" s="19" t="str">
        <f>IFERROR(VLOOKUP($R64,$R$6:$AP$56,$R$1+2,0),"")</f>
        <v/>
      </c>
      <c r="D61" s="20" t="str">
        <f>IFERROR(VLOOKUP($R64,$R$6:$AP$56,$R$1+3,0),"")</f>
        <v/>
      </c>
      <c r="R61" s="17">
        <v>42</v>
      </c>
      <c r="S61" s="19" t="s">
        <v>19</v>
      </c>
      <c r="T61" s="19" t="s">
        <v>19</v>
      </c>
      <c r="U61" s="19" t="s">
        <v>19</v>
      </c>
      <c r="V61" s="19" t="s">
        <v>19</v>
      </c>
      <c r="W61" s="19"/>
      <c r="X61" s="19"/>
      <c r="Y61" s="19"/>
    </row>
    <row r="62" spans="1:42" x14ac:dyDescent="0.3">
      <c r="A62" s="19" t="str">
        <f>IFERROR(VLOOKUP($R65,$R$6:$AP$56,$R$1,0),"")</f>
        <v/>
      </c>
      <c r="B62" s="19" t="str">
        <f>IFERROR(VLOOKUP($R65,$R$6:$AP$56,$R$1+1,0),"")</f>
        <v/>
      </c>
      <c r="C62" s="19" t="str">
        <f>IFERROR(VLOOKUP($R65,$R$6:$AP$56,$R$1+2,0),"")</f>
        <v/>
      </c>
      <c r="D62" s="20" t="str">
        <f>IFERROR(VLOOKUP($R65,$R$6:$AP$56,$R$1+3,0),"")</f>
        <v/>
      </c>
      <c r="R62" s="17">
        <v>43</v>
      </c>
      <c r="S62" s="19"/>
      <c r="T62" s="19"/>
      <c r="U62" s="19"/>
      <c r="V62" s="19"/>
    </row>
    <row r="63" spans="1:42" x14ac:dyDescent="0.3">
      <c r="R63" s="17">
        <v>44</v>
      </c>
    </row>
    <row r="64" spans="1:42" ht="129.6" x14ac:dyDescent="0.3">
      <c r="R64" s="5">
        <v>45</v>
      </c>
      <c r="S64" s="5" t="s">
        <v>331</v>
      </c>
      <c r="T64" s="23" t="s">
        <v>335</v>
      </c>
      <c r="U64" s="23" t="s">
        <v>340</v>
      </c>
      <c r="V64" s="15" t="s">
        <v>21</v>
      </c>
      <c r="W64" s="5" t="s">
        <v>331</v>
      </c>
      <c r="X64" s="23" t="s">
        <v>335</v>
      </c>
      <c r="Y64" s="23" t="s">
        <v>332</v>
      </c>
      <c r="Z64" s="15" t="s">
        <v>21</v>
      </c>
    </row>
    <row r="65" spans="18:42" ht="28.8" x14ac:dyDescent="0.3">
      <c r="R65" s="5">
        <v>46</v>
      </c>
      <c r="S65" s="5" t="s">
        <v>343</v>
      </c>
      <c r="T65" s="23" t="s">
        <v>344</v>
      </c>
      <c r="U65" s="5" t="s">
        <v>338</v>
      </c>
      <c r="V65" s="15" t="s">
        <v>21</v>
      </c>
      <c r="W65" s="5" t="s">
        <v>343</v>
      </c>
      <c r="X65" s="23" t="s">
        <v>344</v>
      </c>
      <c r="Y65" s="5" t="s">
        <v>338</v>
      </c>
      <c r="Z65" s="15" t="s">
        <v>21</v>
      </c>
    </row>
    <row r="66" spans="18:42" ht="57.6" x14ac:dyDescent="0.3">
      <c r="R66" s="5">
        <v>47</v>
      </c>
      <c r="S66" s="23" t="s">
        <v>333</v>
      </c>
      <c r="T66" s="23" t="s">
        <v>334</v>
      </c>
      <c r="U66" s="5" t="s">
        <v>338</v>
      </c>
      <c r="V66" s="15" t="s">
        <v>21</v>
      </c>
      <c r="W66" s="23" t="s">
        <v>333</v>
      </c>
      <c r="X66" s="23" t="s">
        <v>334</v>
      </c>
      <c r="Y66" s="5" t="s">
        <v>338</v>
      </c>
      <c r="Z66" s="15" t="s">
        <v>21</v>
      </c>
    </row>
    <row r="67" spans="18:42" ht="57.6" x14ac:dyDescent="0.3">
      <c r="R67" s="5">
        <v>48</v>
      </c>
      <c r="S67" s="23" t="s">
        <v>336</v>
      </c>
      <c r="T67" s="23" t="s">
        <v>334</v>
      </c>
      <c r="U67" s="23" t="s">
        <v>337</v>
      </c>
      <c r="V67" s="15" t="s">
        <v>21</v>
      </c>
      <c r="W67" s="23" t="s">
        <v>336</v>
      </c>
      <c r="X67" s="23" t="s">
        <v>334</v>
      </c>
      <c r="Y67" s="23" t="s">
        <v>337</v>
      </c>
      <c r="Z67" s="15" t="s">
        <v>21</v>
      </c>
    </row>
    <row r="68" spans="18:42" x14ac:dyDescent="0.3">
      <c r="R68" s="5">
        <v>49</v>
      </c>
      <c r="S68" s="5" t="s">
        <v>345</v>
      </c>
      <c r="T68" s="5" t="s">
        <v>346</v>
      </c>
      <c r="U68" s="5" t="s">
        <v>119</v>
      </c>
      <c r="V68" s="15" t="s">
        <v>21</v>
      </c>
      <c r="W68" s="5" t="s">
        <v>345</v>
      </c>
      <c r="X68" s="5" t="s">
        <v>346</v>
      </c>
      <c r="Y68" s="5" t="s">
        <v>119</v>
      </c>
      <c r="Z68" s="15" t="s">
        <v>21</v>
      </c>
    </row>
    <row r="69" spans="18:42" ht="57.6" x14ac:dyDescent="0.3">
      <c r="R69" s="5">
        <v>50</v>
      </c>
      <c r="S69" s="5" t="s">
        <v>347</v>
      </c>
      <c r="T69" s="5" t="s">
        <v>348</v>
      </c>
      <c r="U69" s="23" t="s">
        <v>349</v>
      </c>
      <c r="V69" s="15" t="s">
        <v>21</v>
      </c>
      <c r="W69" s="5" t="s">
        <v>347</v>
      </c>
      <c r="X69" s="5" t="s">
        <v>348</v>
      </c>
      <c r="Y69" s="23" t="s">
        <v>349</v>
      </c>
      <c r="Z69" s="15" t="s">
        <v>21</v>
      </c>
    </row>
    <row r="70" spans="18:42" ht="86.4" x14ac:dyDescent="0.3">
      <c r="R70" s="5">
        <v>51</v>
      </c>
      <c r="S70" s="26" t="s">
        <v>327</v>
      </c>
      <c r="T70" s="26" t="s">
        <v>329</v>
      </c>
      <c r="U70" s="26" t="s">
        <v>328</v>
      </c>
      <c r="V70" s="27" t="s">
        <v>22</v>
      </c>
      <c r="W70" s="26" t="s">
        <v>327</v>
      </c>
      <c r="X70" s="26" t="s">
        <v>329</v>
      </c>
      <c r="Y70" s="26" t="s">
        <v>328</v>
      </c>
      <c r="Z70" s="27" t="s">
        <v>22</v>
      </c>
    </row>
    <row r="71" spans="18:42" ht="72" x14ac:dyDescent="0.3">
      <c r="R71" s="5">
        <v>52</v>
      </c>
      <c r="S71" s="5" t="s">
        <v>360</v>
      </c>
      <c r="T71" s="23" t="s">
        <v>362</v>
      </c>
      <c r="U71" s="5" t="s">
        <v>361</v>
      </c>
      <c r="V71" s="5" t="s">
        <v>22</v>
      </c>
      <c r="W71" s="5" t="s">
        <v>19</v>
      </c>
      <c r="X71" s="5" t="s">
        <v>19</v>
      </c>
      <c r="Y71" s="5" t="s">
        <v>19</v>
      </c>
      <c r="Z71" s="5" t="s">
        <v>19</v>
      </c>
      <c r="AA71" s="5" t="s">
        <v>360</v>
      </c>
      <c r="AB71" s="23" t="s">
        <v>362</v>
      </c>
      <c r="AC71" s="5" t="s">
        <v>361</v>
      </c>
      <c r="AD71" s="5" t="s">
        <v>22</v>
      </c>
      <c r="AE71" s="5" t="s">
        <v>19</v>
      </c>
      <c r="AF71" s="5" t="s">
        <v>19</v>
      </c>
      <c r="AG71" s="5" t="s">
        <v>19</v>
      </c>
      <c r="AH71" s="5" t="s">
        <v>19</v>
      </c>
      <c r="AI71" s="5" t="s">
        <v>19</v>
      </c>
      <c r="AJ71" s="5" t="s">
        <v>19</v>
      </c>
      <c r="AK71" s="5" t="s">
        <v>19</v>
      </c>
      <c r="AL71" s="5" t="s">
        <v>19</v>
      </c>
      <c r="AM71" s="5" t="s">
        <v>19</v>
      </c>
      <c r="AN71" s="5" t="s">
        <v>19</v>
      </c>
      <c r="AO71" s="5" t="s">
        <v>19</v>
      </c>
      <c r="AP71" s="5" t="s">
        <v>19</v>
      </c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8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6 AD5 AH5 AL5 AP8 Z5:Z6 Z11 AD7 AH7 AL7 AD14:AD20 V53:V56 V47 Z47 D34:D37 D42:D54 D29 Z70 D20:D24 V70 D5:D16" xr:uid="{00000000-0002-0000-0800-000001000000}"/>
  </dataValidations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83DB2-D5EE-42ED-8A2F-EC1EF867F363}">
  <sheetPr codeName="Лист12"/>
  <dimension ref="A1:AP71"/>
  <sheetViews>
    <sheetView zoomScale="70" zoomScaleNormal="70" workbookViewId="0">
      <pane ySplit="4" topLeftCell="A50" activePane="bottomLeft" state="frozen"/>
      <selection activeCell="B2" sqref="B2"/>
      <selection pane="bottomLeft" activeCell="B2" sqref="B2"/>
    </sheetView>
  </sheetViews>
  <sheetFormatPr defaultColWidth="0" defaultRowHeight="14.4" x14ac:dyDescent="0.3"/>
  <cols>
    <col min="1" max="1" width="34" style="5" customWidth="1"/>
    <col min="2" max="2" width="66" style="5" customWidth="1"/>
    <col min="3" max="3" width="102.88671875" style="5" bestFit="1" customWidth="1"/>
    <col min="4" max="4" width="17.5546875" style="15" customWidth="1"/>
    <col min="5" max="5" width="9.109375" style="5" customWidth="1"/>
    <col min="6" max="6" width="9.109375" style="5" hidden="1" customWidth="1"/>
    <col min="7" max="7" width="44.44140625" style="5" hidden="1" customWidth="1"/>
    <col min="8" max="18" width="9.109375" style="5" hidden="1" customWidth="1"/>
    <col min="19" max="19" width="34" style="5" hidden="1" customWidth="1"/>
    <col min="20" max="20" width="66" style="5" hidden="1" customWidth="1"/>
    <col min="21" max="21" width="29.44140625" style="5" hidden="1" customWidth="1"/>
    <col min="22" max="22" width="7.88671875" style="5" hidden="1" customWidth="1"/>
    <col min="23" max="23" width="34" style="5" hidden="1" customWidth="1"/>
    <col min="24" max="24" width="66" style="5" hidden="1" customWidth="1"/>
    <col min="25" max="25" width="29.44140625" style="5" hidden="1" customWidth="1"/>
    <col min="26" max="26" width="7.88671875" style="5" hidden="1" customWidth="1"/>
    <col min="27" max="27" width="34" style="5" hidden="1" customWidth="1"/>
    <col min="28" max="28" width="66" style="5" hidden="1" customWidth="1"/>
    <col min="29" max="29" width="29.44140625" style="5" hidden="1" customWidth="1"/>
    <col min="30" max="30" width="7.88671875" style="5" hidden="1" customWidth="1"/>
    <col min="31" max="31" width="34" style="5" hidden="1" customWidth="1"/>
    <col min="32" max="32" width="66" style="5" hidden="1" customWidth="1"/>
    <col min="33" max="33" width="29.44140625" style="5" hidden="1" customWidth="1"/>
    <col min="34" max="34" width="7.88671875" style="5" hidden="1" customWidth="1"/>
    <col min="35" max="35" width="34" style="5" hidden="1" customWidth="1"/>
    <col min="36" max="36" width="66" style="5" hidden="1" customWidth="1"/>
    <col min="37" max="37" width="29.44140625" style="5" hidden="1" customWidth="1"/>
    <col min="38" max="38" width="7.88671875" style="5" hidden="1" customWidth="1"/>
    <col min="39" max="39" width="34" style="5" hidden="1" customWidth="1"/>
    <col min="40" max="40" width="66" style="5" hidden="1" customWidth="1"/>
    <col min="41" max="41" width="29.44140625" style="5" hidden="1" customWidth="1"/>
    <col min="42" max="42" width="7.88671875" style="5" hidden="1" customWidth="1"/>
    <col min="43" max="16384" width="8.88671875" style="5" hidden="1"/>
  </cols>
  <sheetData>
    <row r="1" spans="1:42" ht="18" x14ac:dyDescent="0.3">
      <c r="A1" s="3" t="s">
        <v>3</v>
      </c>
      <c r="B1" s="77" t="s">
        <v>80</v>
      </c>
      <c r="C1" s="77"/>
      <c r="D1" s="77"/>
      <c r="O1" s="5" t="s">
        <v>31</v>
      </c>
      <c r="P1" s="5">
        <v>1</v>
      </c>
      <c r="Q1" s="5">
        <f>VLOOKUP(B2,O1:P6,2,0)</f>
        <v>2</v>
      </c>
      <c r="R1" s="5">
        <f>Q1*4-2</f>
        <v>6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2" x14ac:dyDescent="0.3">
      <c r="A2" s="3" t="s">
        <v>20</v>
      </c>
      <c r="B2" s="14" t="s">
        <v>32</v>
      </c>
      <c r="O2" s="5" t="s">
        <v>32</v>
      </c>
      <c r="P2" s="5">
        <v>2</v>
      </c>
    </row>
    <row r="3" spans="1:42" x14ac:dyDescent="0.3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3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8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59.2" x14ac:dyDescent="0.3">
      <c r="A5" s="26" t="str">
        <f>IFERROR(VLOOKUP($R5,$R$5:$AP$61,$R$1,0),"")</f>
        <v>Тип операции по клиенту</v>
      </c>
      <c r="B5" s="26" t="str">
        <f t="shared" ref="B5:B16" si="0">IFERROR(VLOOKUP($R5,$R$5:$AP$61,$R$1+1,0),"")</f>
        <v>Необходимо выбрать из списка нужную операцию</v>
      </c>
      <c r="C5" s="26" t="str">
        <f t="shared" ref="C5:C16" si="1">IFERROR(VLOOKUP($R5,$R$5:$AP$61,$R$1+2,0),"")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6" si="2">IFERROR(VLOOKUP($R5,$R$5:$AP$61,$R$1+3,0),"")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81</v>
      </c>
      <c r="T5" s="26" t="s">
        <v>14</v>
      </c>
      <c r="U5" s="26" t="s">
        <v>128</v>
      </c>
      <c r="V5" s="27" t="s">
        <v>21</v>
      </c>
      <c r="W5" s="26" t="s">
        <v>81</v>
      </c>
      <c r="X5" s="26" t="s">
        <v>14</v>
      </c>
      <c r="Y5" s="26" t="s">
        <v>128</v>
      </c>
      <c r="Z5" s="27" t="s">
        <v>21</v>
      </c>
      <c r="AA5" s="26" t="s">
        <v>81</v>
      </c>
      <c r="AB5" s="26" t="s">
        <v>14</v>
      </c>
      <c r="AC5" s="26" t="s">
        <v>128</v>
      </c>
      <c r="AD5" s="27" t="s">
        <v>21</v>
      </c>
      <c r="AE5" s="26" t="s">
        <v>81</v>
      </c>
      <c r="AF5" s="26" t="s">
        <v>14</v>
      </c>
      <c r="AG5" s="26" t="s">
        <v>128</v>
      </c>
      <c r="AH5" s="27" t="s">
        <v>21</v>
      </c>
      <c r="AI5" s="26" t="s">
        <v>81</v>
      </c>
      <c r="AJ5" s="26" t="s">
        <v>14</v>
      </c>
      <c r="AK5" s="26" t="s">
        <v>128</v>
      </c>
      <c r="AL5" s="27" t="s">
        <v>21</v>
      </c>
      <c r="AM5" s="26" t="s">
        <v>81</v>
      </c>
      <c r="AN5" s="26" t="s">
        <v>14</v>
      </c>
      <c r="AO5" s="26" t="s">
        <v>128</v>
      </c>
      <c r="AP5" s="27" t="s">
        <v>21</v>
      </c>
    </row>
    <row r="6" spans="1:42" s="17" customFormat="1" ht="43.2" x14ac:dyDescent="0.3">
      <c r="A6" s="26" t="str">
        <f t="shared" ref="A6:A16" si="3">IFERROR(VLOOKUP($R6,$R$5:$AP$61,$R$1,0),"")</f>
        <v>Единый краткий код субброкера</v>
      </c>
      <c r="B6" s="26" t="str">
        <f t="shared" si="0"/>
        <v>Код, присваиваемый субброкеру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v>
      </c>
      <c r="C6" s="26" t="str">
        <f t="shared" si="1"/>
        <v>До 12 символов без пробелов - заглавные латинские буквы, цифры, символ подчёркивания</v>
      </c>
      <c r="D6" s="27" t="str">
        <f t="shared" si="2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352</v>
      </c>
      <c r="T6" s="26" t="s">
        <v>354</v>
      </c>
      <c r="U6" s="26" t="s">
        <v>23</v>
      </c>
      <c r="V6" s="27" t="s">
        <v>24</v>
      </c>
      <c r="W6" s="26" t="s">
        <v>352</v>
      </c>
      <c r="X6" s="26" t="s">
        <v>353</v>
      </c>
      <c r="Y6" s="26" t="s">
        <v>23</v>
      </c>
      <c r="Z6" s="27" t="s">
        <v>24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</row>
    <row r="7" spans="1:42" s="17" customFormat="1" ht="172.8" x14ac:dyDescent="0.3">
      <c r="A7" s="26" t="str">
        <f t="shared" si="3"/>
        <v>Код субброкера: Рынок</v>
      </c>
      <c r="B7" s="26" t="str">
        <f t="shared" si="0"/>
        <v>Признак, указывающий на принадлежность субброкера какому-либо рынку. Поле является обязательным к заполнению в случае, если не заполнено поле "Единый краткий код Брокера".</v>
      </c>
      <c r="C7" s="26" t="str">
        <f t="shared" si="1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2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356</v>
      </c>
      <c r="T7" s="18" t="s">
        <v>355</v>
      </c>
      <c r="U7" s="18" t="s">
        <v>254</v>
      </c>
      <c r="V7" s="5" t="s">
        <v>24</v>
      </c>
      <c r="W7" s="18" t="s">
        <v>356</v>
      </c>
      <c r="X7" s="18" t="s">
        <v>355</v>
      </c>
      <c r="Y7" s="18" t="s">
        <v>254</v>
      </c>
      <c r="Z7" s="5" t="s">
        <v>24</v>
      </c>
      <c r="AA7" s="26" t="s">
        <v>164</v>
      </c>
      <c r="AB7" s="18" t="s">
        <v>147</v>
      </c>
      <c r="AC7" s="18" t="s">
        <v>254</v>
      </c>
      <c r="AD7" s="27" t="s">
        <v>21</v>
      </c>
      <c r="AE7" s="26" t="s">
        <v>164</v>
      </c>
      <c r="AF7" s="18" t="s">
        <v>147</v>
      </c>
      <c r="AG7" s="18" t="s">
        <v>254</v>
      </c>
      <c r="AH7" s="27" t="s">
        <v>21</v>
      </c>
      <c r="AI7" s="26" t="s">
        <v>164</v>
      </c>
      <c r="AJ7" s="18" t="s">
        <v>147</v>
      </c>
      <c r="AK7" s="18" t="s">
        <v>254</v>
      </c>
      <c r="AL7" s="27" t="s">
        <v>21</v>
      </c>
      <c r="AM7" s="18" t="s">
        <v>112</v>
      </c>
      <c r="AN7" s="18" t="s">
        <v>29</v>
      </c>
      <c r="AO7" s="18" t="s">
        <v>23</v>
      </c>
      <c r="AP7" s="18" t="s">
        <v>21</v>
      </c>
    </row>
    <row r="8" spans="1:42" s="17" customFormat="1" ht="216" x14ac:dyDescent="0.3">
      <c r="A8" s="26" t="str">
        <f t="shared" si="3"/>
        <v>Код субброкера: Код</v>
      </c>
      <c r="B8" s="26" t="str">
        <f t="shared" si="0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v>
      </c>
      <c r="C8" s="26" t="str">
        <f t="shared" si="1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2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357</v>
      </c>
      <c r="T8" s="18" t="s">
        <v>196</v>
      </c>
      <c r="U8" s="18" t="s">
        <v>179</v>
      </c>
      <c r="V8" s="5" t="s">
        <v>24</v>
      </c>
      <c r="W8" s="18" t="s">
        <v>357</v>
      </c>
      <c r="X8" s="18" t="s">
        <v>196</v>
      </c>
      <c r="Y8" s="18" t="s">
        <v>179</v>
      </c>
      <c r="Z8" s="5" t="s">
        <v>24</v>
      </c>
      <c r="AA8" s="17" t="s">
        <v>165</v>
      </c>
      <c r="AB8" s="18" t="s">
        <v>182</v>
      </c>
      <c r="AC8" s="18" t="s">
        <v>179</v>
      </c>
      <c r="AD8" s="17" t="s">
        <v>21</v>
      </c>
      <c r="AE8" s="17" t="s">
        <v>165</v>
      </c>
      <c r="AF8" s="18" t="s">
        <v>182</v>
      </c>
      <c r="AG8" s="18" t="s">
        <v>179</v>
      </c>
      <c r="AH8" s="17" t="s">
        <v>21</v>
      </c>
      <c r="AI8" s="17" t="s">
        <v>165</v>
      </c>
      <c r="AJ8" s="18" t="s">
        <v>182</v>
      </c>
      <c r="AK8" s="18" t="s">
        <v>179</v>
      </c>
      <c r="AL8" s="17" t="s">
        <v>21</v>
      </c>
      <c r="AM8" s="26" t="s">
        <v>164</v>
      </c>
      <c r="AN8" s="18" t="s">
        <v>147</v>
      </c>
      <c r="AO8" s="18" t="s">
        <v>254</v>
      </c>
      <c r="AP8" s="27" t="s">
        <v>21</v>
      </c>
    </row>
    <row r="9" spans="1:42" s="17" customFormat="1" ht="216" x14ac:dyDescent="0.3">
      <c r="A9" s="26" t="str">
        <f t="shared" si="3"/>
        <v>Клиенту присвоен Единый краткий код?</v>
      </c>
      <c r="B9" s="26" t="str">
        <f t="shared" si="0"/>
        <v>Необходимо выбрать из списка нужное значение</v>
      </c>
      <c r="C9" s="26" t="str">
        <f t="shared" si="1"/>
        <v>Выбор из списка: "да"; "нет"</v>
      </c>
      <c r="D9" s="27" t="str">
        <f t="shared" si="2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112</v>
      </c>
      <c r="T9" s="18" t="s">
        <v>28</v>
      </c>
      <c r="U9" s="18" t="s">
        <v>23</v>
      </c>
      <c r="V9" s="18" t="s">
        <v>21</v>
      </c>
      <c r="W9" s="18" t="s">
        <v>113</v>
      </c>
      <c r="X9" s="18" t="s">
        <v>25</v>
      </c>
      <c r="Y9" s="18" t="s">
        <v>119</v>
      </c>
      <c r="Z9" s="18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182</v>
      </c>
      <c r="AO9" s="18" t="s">
        <v>179</v>
      </c>
      <c r="AP9" s="17" t="s">
        <v>21</v>
      </c>
    </row>
    <row r="10" spans="1:42" s="17" customFormat="1" ht="409.6" x14ac:dyDescent="0.3">
      <c r="A10" s="26" t="str">
        <f t="shared" si="3"/>
        <v>Единый краткий код клиента</v>
      </c>
      <c r="B10" s="26" t="str">
        <f t="shared" si="0"/>
        <v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v>
      </c>
      <c r="C10" s="26" t="str">
        <f t="shared" si="1"/>
        <v>До 12 символов без пробелов - заглавные латинские буквы, цифры, символ подчёркивания</v>
      </c>
      <c r="D10" s="27" t="str">
        <f t="shared" si="2"/>
        <v>О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164</v>
      </c>
      <c r="T10" s="18" t="s">
        <v>172</v>
      </c>
      <c r="U10" s="18" t="s">
        <v>254</v>
      </c>
      <c r="V10" s="5" t="s">
        <v>24</v>
      </c>
      <c r="W10" s="18" t="s">
        <v>112</v>
      </c>
      <c r="X10" s="18" t="s">
        <v>114</v>
      </c>
      <c r="Y10" s="18" t="s">
        <v>23</v>
      </c>
      <c r="Z10" s="18" t="s">
        <v>21</v>
      </c>
      <c r="AA10" s="18" t="s">
        <v>167</v>
      </c>
      <c r="AB10" s="18" t="s">
        <v>173</v>
      </c>
      <c r="AC10" s="18" t="s">
        <v>330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73.60000000000002" x14ac:dyDescent="0.3">
      <c r="A11" s="26" t="str">
        <f t="shared" si="3"/>
        <v>Краткий код клиента: Рынок</v>
      </c>
      <c r="B11" s="26" t="str">
        <f t="shared" si="0"/>
        <v>Данное поле отображается, если в поле "Клиенту присвоен Единый краткий код?" выбрано значение "нет". Является обязательным к заполнению.</v>
      </c>
      <c r="C11" s="26" t="str">
        <f t="shared" si="1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2"/>
        <v>О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165</v>
      </c>
      <c r="T11" s="18" t="s">
        <v>188</v>
      </c>
      <c r="U11" s="18" t="s">
        <v>187</v>
      </c>
      <c r="V11" s="5" t="s">
        <v>24</v>
      </c>
      <c r="W11" s="26" t="s">
        <v>164</v>
      </c>
      <c r="X11" s="18" t="s">
        <v>175</v>
      </c>
      <c r="Y11" s="18" t="s">
        <v>254</v>
      </c>
      <c r="Z11" s="27" t="s">
        <v>21</v>
      </c>
      <c r="AA11" s="18" t="s">
        <v>168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73.60000000000002" x14ac:dyDescent="0.3">
      <c r="A12" s="26" t="str">
        <f t="shared" si="3"/>
        <v>Краткий код клиента: Код</v>
      </c>
      <c r="B12" s="26" t="str">
        <f t="shared" si="0"/>
        <v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12" s="26" t="str">
        <f t="shared" si="1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2"/>
        <v>О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166</v>
      </c>
      <c r="T12" s="18" t="s">
        <v>143</v>
      </c>
      <c r="U12" s="18" t="s">
        <v>137</v>
      </c>
      <c r="V12" s="5" t="s">
        <v>22</v>
      </c>
      <c r="W12" s="17" t="s">
        <v>165</v>
      </c>
      <c r="X12" s="18" t="s">
        <v>189</v>
      </c>
      <c r="Y12" s="18" t="s">
        <v>187</v>
      </c>
      <c r="Z12" s="1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43.2" x14ac:dyDescent="0.3">
      <c r="A13" s="26" t="str">
        <f t="shared" si="3"/>
        <v>-</v>
      </c>
      <c r="B13" s="26" t="str">
        <f t="shared" si="0"/>
        <v>-</v>
      </c>
      <c r="C13" s="26" t="str">
        <f t="shared" si="1"/>
        <v>-</v>
      </c>
      <c r="D13" s="27">
        <f t="shared" si="2"/>
        <v>0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317</v>
      </c>
      <c r="T13" s="18" t="s">
        <v>143</v>
      </c>
      <c r="U13" s="18" t="s">
        <v>19</v>
      </c>
      <c r="V13" s="5" t="s">
        <v>314</v>
      </c>
      <c r="W13" s="18" t="s">
        <v>19</v>
      </c>
      <c r="X13" s="18" t="s">
        <v>19</v>
      </c>
      <c r="Y13" s="18" t="s">
        <v>19</v>
      </c>
      <c r="Z13" s="5"/>
      <c r="AA13" s="18" t="s">
        <v>318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409.6" x14ac:dyDescent="0.3">
      <c r="A14" s="26" t="str">
        <f t="shared" si="3"/>
        <v>Клиент является квалифицированным инвестором?</v>
      </c>
      <c r="B14" s="26" t="str">
        <f t="shared" si="0"/>
        <v>Необходимо выбрать из списка нужное значение</v>
      </c>
      <c r="C14" s="26" t="str">
        <f t="shared" si="1"/>
        <v>Выбор из списка: "да"; "нет"</v>
      </c>
      <c r="D14" s="27" t="str">
        <f t="shared" si="2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18" t="s">
        <v>167</v>
      </c>
      <c r="T14" s="18" t="s">
        <v>173</v>
      </c>
      <c r="U14" s="18" t="s">
        <v>330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303</v>
      </c>
      <c r="AB14" s="68" t="s">
        <v>304</v>
      </c>
      <c r="AC14" s="67" t="s">
        <v>305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57.6" x14ac:dyDescent="0.3">
      <c r="A15" s="26" t="str">
        <f t="shared" si="3"/>
        <v>Тип клиента</v>
      </c>
      <c r="B15" s="26" t="str">
        <f t="shared" si="0"/>
        <v>Необходимо выбрать из списка нужное значение</v>
      </c>
      <c r="C15" s="26" t="str">
        <f t="shared" si="1"/>
        <v>Выбор из списка: "Физическое лицо/Индивидуальный предприниматель"; "Юридическое лицо"</v>
      </c>
      <c r="D15" s="27" t="str">
        <f t="shared" si="2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18" t="s">
        <v>168</v>
      </c>
      <c r="T15" s="18" t="s">
        <v>222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306</v>
      </c>
      <c r="AB15" s="68" t="s">
        <v>304</v>
      </c>
      <c r="AC15" s="67" t="s">
        <v>307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2" x14ac:dyDescent="0.3">
      <c r="A16" s="26" t="str">
        <f t="shared" si="3"/>
        <v>Страна</v>
      </c>
      <c r="B16" s="26" t="str">
        <f t="shared" si="0"/>
        <v>Необходимо выбрать из списка нужное значение</v>
      </c>
      <c r="C16" s="26" t="str">
        <f t="shared" si="1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2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18" t="s">
        <v>15</v>
      </c>
      <c r="T16" s="18" t="s">
        <v>25</v>
      </c>
      <c r="U16" s="18" t="s">
        <v>119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308</v>
      </c>
      <c r="AB16" s="68" t="s">
        <v>304</v>
      </c>
      <c r="AC16" s="67" t="s">
        <v>307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86.4" x14ac:dyDescent="0.3">
      <c r="A17" s="26" t="str">
        <f>IFERROR(VLOOKUP($R70,$R$5:$AP$70,$R$1,0),"")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7" s="26" t="str">
        <f>IFERROR(VLOOKUP($R70,$R$5:$AP$70,$R$1+1,0),"")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7" s="26" t="str">
        <f>IFERROR(VLOOKUP($R70,$R$5:$AP$70,$R$1+2,0),"")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7" s="27" t="str">
        <f>IFERROR(VLOOKUP($R70,$R$5:$AP$70,$R$1+3,0),"")</f>
        <v>Н</v>
      </c>
      <c r="E17" s="5"/>
      <c r="F17" s="5"/>
      <c r="G17" s="5"/>
      <c r="H17" s="5"/>
      <c r="I17" s="5"/>
      <c r="J17" s="5"/>
      <c r="K17" s="5"/>
      <c r="L17" s="5"/>
      <c r="M17" s="5"/>
      <c r="S17" s="18"/>
      <c r="T17" s="18"/>
      <c r="U17" s="18"/>
      <c r="V17" s="18"/>
      <c r="W17" s="36"/>
      <c r="X17" s="18"/>
      <c r="Y17" s="18"/>
      <c r="Z17" s="18"/>
      <c r="AA17" s="67"/>
      <c r="AB17" s="68"/>
      <c r="AC17" s="67"/>
      <c r="AD17" s="1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17" customFormat="1" ht="57.6" x14ac:dyDescent="0.3">
      <c r="A18" s="26" t="str">
        <f>IFERROR(VLOOKUP($R66,$R$5:$AP$70,$R$1,0),"")</f>
        <v>Название документа, удостоверяющего личность иностранного гражданина</v>
      </c>
      <c r="B18" s="26" t="str">
        <f>IFERROR(VLOOKUP($R66,$R$5:$AP$70,$R$1+1,0),"")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18" s="26" t="str">
        <f>IFERROR(VLOOKUP($R66,$R$5:$AP$70,$R$1+2,0),"")</f>
        <v>От 1 до 20 символов, цифры и любые буквы</v>
      </c>
      <c r="D18" s="27" t="str">
        <f>IFERROR(VLOOKUP($R66,$R$5:$AP$70,$R$1+3,0),"")</f>
        <v>О</v>
      </c>
      <c r="E18" s="5"/>
      <c r="F18" s="5"/>
      <c r="G18" s="5"/>
      <c r="H18" s="5"/>
      <c r="I18" s="5"/>
      <c r="J18" s="5"/>
      <c r="K18" s="5"/>
      <c r="L18" s="5"/>
      <c r="M18" s="5"/>
      <c r="S18" s="18"/>
      <c r="T18" s="18"/>
      <c r="U18" s="18"/>
      <c r="V18" s="18"/>
      <c r="W18" s="36"/>
      <c r="X18" s="18"/>
      <c r="Y18" s="18"/>
      <c r="Z18" s="18"/>
      <c r="AA18" s="67"/>
      <c r="AB18" s="68"/>
      <c r="AC18" s="67"/>
      <c r="AD18" s="10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s="17" customFormat="1" ht="57.6" x14ac:dyDescent="0.3">
      <c r="A19" s="26" t="str">
        <f>IFERROR(VLOOKUP($R67,$R$5:$AP$70,$R$1,0),"")</f>
        <v>Реквизиты документа, удостоверяющего личность иностранного гражданина</v>
      </c>
      <c r="B19" s="26" t="str">
        <f>IFERROR(VLOOKUP($R67,$R$5:$AP$70,$R$1+1,0),"")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19" s="26" t="str">
        <f>IFERROR(VLOOKUP($R67,$R$5:$AP$70,$R$1+2,0),"")</f>
        <v>От 1 до 20 символов, цифр и любые буквы</v>
      </c>
      <c r="D19" s="27" t="str">
        <f>IFERROR(VLOOKUP($R67,$R$5:$AP$70,$R$1+3,0),"")</f>
        <v>О</v>
      </c>
      <c r="E19" s="5"/>
      <c r="F19" s="5"/>
      <c r="G19" s="5"/>
      <c r="H19" s="5"/>
      <c r="I19" s="5"/>
      <c r="J19" s="5"/>
      <c r="K19" s="5"/>
      <c r="L19" s="5"/>
      <c r="M19" s="5"/>
      <c r="S19" s="18"/>
      <c r="T19" s="18"/>
      <c r="U19" s="18"/>
      <c r="V19" s="18"/>
      <c r="W19" s="36"/>
      <c r="X19" s="18"/>
      <c r="Y19" s="18"/>
      <c r="Z19" s="18"/>
      <c r="AA19" s="67"/>
      <c r="AB19" s="68"/>
      <c r="AC19" s="67"/>
      <c r="AD19" s="10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</row>
    <row r="20" spans="1:42" s="17" customFormat="1" ht="100.8" x14ac:dyDescent="0.3">
      <c r="A20" s="26" t="str">
        <f>IFERROR(VLOOKUP($R20,$R$5:$AP$61,$R$1,0),"")</f>
        <v>Тип документа физического лица</v>
      </c>
      <c r="B20" s="26" t="str">
        <f>IFERROR(VLOOKUP($R20,$R$5:$AP$61,$R$1+1,0),"")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0" s="26" t="str">
        <f>IFERROR(VLOOKUP($R20,$R$5:$AP$61,$R$1+2,0),"")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20" s="27" t="str">
        <f>IFERROR(VLOOKUP($R20,$R$5:$AP$61,$R$1+3,0),"")</f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13</v>
      </c>
      <c r="S20" s="35" t="s">
        <v>55</v>
      </c>
      <c r="T20" s="18" t="s">
        <v>25</v>
      </c>
      <c r="U20" s="18" t="s">
        <v>221</v>
      </c>
      <c r="V20" s="18" t="s">
        <v>21</v>
      </c>
      <c r="W20" s="36" t="s">
        <v>57</v>
      </c>
      <c r="X20" s="18" t="s">
        <v>223</v>
      </c>
      <c r="Y20" s="18" t="s">
        <v>232</v>
      </c>
      <c r="Z20" s="18" t="s">
        <v>21</v>
      </c>
      <c r="AA20" s="67" t="s">
        <v>309</v>
      </c>
      <c r="AB20" s="68" t="s">
        <v>304</v>
      </c>
      <c r="AC20" s="67" t="s">
        <v>310</v>
      </c>
      <c r="AD20" s="10" t="s">
        <v>22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72" x14ac:dyDescent="0.3">
      <c r="A21" s="26" t="str">
        <f>IFERROR(VLOOKUP($R21,$R$5:$AP$61,$R$1,0),"")</f>
        <v>Данные паспорта РФ</v>
      </c>
      <c r="B21" s="26" t="str">
        <f>IFERROR(VLOOKUP($R21,$R$5:$AP$61,$R$1+1,0),"")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21" s="26" t="str">
        <f>IFERROR(VLOOKUP($R21,$R$5:$AP$61,$R$1+2,0),"")</f>
        <v>10 цифр с пробелами после второго и четвертого символов (2 цифры + " " + 2 цифры + " " + 6 цифр)</v>
      </c>
      <c r="D21" s="27" t="str">
        <f>IFERROR(VLOOKUP($R21,$R$5:$AP$61,$R$1+3,0),"")</f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14</v>
      </c>
      <c r="S21" s="36" t="s">
        <v>56</v>
      </c>
      <c r="T21" s="18" t="s">
        <v>25</v>
      </c>
      <c r="U21" s="18" t="s">
        <v>122</v>
      </c>
      <c r="V21" s="18" t="s">
        <v>21</v>
      </c>
      <c r="W21" s="36" t="s">
        <v>58</v>
      </c>
      <c r="X21" s="18" t="s">
        <v>224</v>
      </c>
      <c r="Y21" s="35" t="s">
        <v>63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100.8" x14ac:dyDescent="0.3">
      <c r="A22" s="26" t="str">
        <f>IFERROR(VLOOKUP($R22,$R$5:$AP$61,$R$1,0),"")</f>
        <v>Данные паспорта СССР</v>
      </c>
      <c r="B22" s="26" t="str">
        <f>IFERROR(VLOOKUP($R22,$R$5:$AP$61,$R$1+1,0),"")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2" s="26" t="str">
        <f>IFERROR(VLOOKUP($R22,$R$5:$AP$61,$R$1+2,0),"")</f>
        <v>Римские цифры в латинском регистре (до 6 символов) + "-" + 2 буквы кириллицей + " " + 6 цифр</v>
      </c>
      <c r="D22" s="27" t="str">
        <f>IFERROR(VLOOKUP($R22,$R$5:$AP$61,$R$1+3,0),"")</f>
        <v>О</v>
      </c>
      <c r="E22" s="5"/>
      <c r="F22" s="5"/>
      <c r="G22" s="5"/>
      <c r="H22" s="5"/>
      <c r="I22" s="5"/>
      <c r="J22" s="5"/>
      <c r="K22" s="5"/>
      <c r="L22" s="5"/>
      <c r="M22" s="5"/>
      <c r="R22" s="17">
        <v>15</v>
      </c>
      <c r="S22" s="36" t="s">
        <v>57</v>
      </c>
      <c r="T22" s="18" t="s">
        <v>223</v>
      </c>
      <c r="U22" s="18" t="s">
        <v>232</v>
      </c>
      <c r="V22" s="18" t="s">
        <v>21</v>
      </c>
      <c r="W22" s="36" t="s">
        <v>59</v>
      </c>
      <c r="X22" s="18" t="s">
        <v>225</v>
      </c>
      <c r="Y22" s="35" t="s">
        <v>64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72" x14ac:dyDescent="0.3">
      <c r="A23" s="26" t="str">
        <f>IFERROR(VLOOKUP($R23,$R$5:$AP$61,$R$1,0),"")</f>
        <v>Данные свидетельства о рождении</v>
      </c>
      <c r="B23" s="26" t="str">
        <f>IFERROR(VLOOKUP($R23,$R$5:$AP$61,$R$1+1,0),"")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3" s="26" t="str">
        <f>IFERROR(VLOOKUP($R23,$R$5:$AP$61,$R$1+2,0),"")</f>
        <v>До 20 символов, цифры и любые буквы</v>
      </c>
      <c r="D23" s="27" t="str">
        <f>IFERROR(VLOOKUP($R23,$R$5:$AP$61,$R$1+3,0),"")</f>
        <v>О</v>
      </c>
      <c r="E23" s="5"/>
      <c r="F23" s="5"/>
      <c r="G23" s="5"/>
      <c r="H23" s="5"/>
      <c r="I23" s="5"/>
      <c r="J23" s="5"/>
      <c r="K23" s="5"/>
      <c r="L23" s="5"/>
      <c r="M23" s="5"/>
      <c r="R23" s="17">
        <v>16</v>
      </c>
      <c r="S23" s="36" t="s">
        <v>58</v>
      </c>
      <c r="T23" s="18" t="s">
        <v>224</v>
      </c>
      <c r="U23" s="35" t="s">
        <v>63</v>
      </c>
      <c r="V23" s="36" t="s">
        <v>21</v>
      </c>
      <c r="W23" s="36" t="s">
        <v>60</v>
      </c>
      <c r="X23" s="18" t="s">
        <v>226</v>
      </c>
      <c r="Y23" s="35" t="s">
        <v>65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72" x14ac:dyDescent="0.3">
      <c r="A24" s="26" t="str">
        <f>IFERROR(VLOOKUP($R24,$R$5:$AP$61,$R$1,0),"")</f>
        <v>Данные документа, удостоверяющего личность</v>
      </c>
      <c r="B24" s="26" t="str">
        <f>IFERROR(VLOOKUP($R24,$R$5:$AP$61,$R$1+1,0),"")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4" s="26" t="str">
        <f>IFERROR(VLOOKUP($R24,$R$5:$AP$61,$R$1+2,0),"")</f>
        <v>До 20 символов, цифры и любые буквы</v>
      </c>
      <c r="D24" s="27" t="str">
        <f>IFERROR(VLOOKUP($R24,$R$5:$AP$61,$R$1+3,0),"")</f>
        <v>О</v>
      </c>
      <c r="E24" s="5"/>
      <c r="F24" s="5"/>
      <c r="G24" s="5"/>
      <c r="H24" s="5"/>
      <c r="I24" s="5"/>
      <c r="J24" s="5"/>
      <c r="K24" s="5"/>
      <c r="L24" s="5"/>
      <c r="M24" s="5"/>
      <c r="R24" s="17">
        <v>17</v>
      </c>
      <c r="S24" s="36" t="s">
        <v>59</v>
      </c>
      <c r="T24" s="18" t="s">
        <v>225</v>
      </c>
      <c r="U24" s="35" t="s">
        <v>64</v>
      </c>
      <c r="V24" s="36" t="s">
        <v>21</v>
      </c>
      <c r="W24" s="36" t="s">
        <v>61</v>
      </c>
      <c r="X24" s="18" t="s">
        <v>227</v>
      </c>
      <c r="Y24" s="35" t="s">
        <v>65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43.2" x14ac:dyDescent="0.3">
      <c r="A25" s="26" t="str">
        <f>IFERROR(VLOOKUP($R64,$R$5:$AP$72,$R$1,0),"")</f>
        <v>Вид документа</v>
      </c>
      <c r="B25" s="26" t="str">
        <f>IFERROR(VLOOKUP($R64,$R$5:$AP$72,$R$1+1,0),"")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25" s="26" t="str">
        <f>IFERROR(VLOOKUP($R64,$R$5:$AP$72,$R$1+2,0),"")</f>
        <v>Выбор из списка: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 Паспорт иностранного гражданина</v>
      </c>
      <c r="D25" s="27" t="str">
        <f>IFERROR(VLOOKUP($R64,$R$5:$AP$72,$R$1+3,0),"")</f>
        <v>О</v>
      </c>
      <c r="E25" s="5"/>
      <c r="F25" s="5"/>
      <c r="G25" s="5"/>
      <c r="H25" s="5"/>
      <c r="I25" s="5"/>
      <c r="J25" s="5"/>
      <c r="K25" s="5"/>
      <c r="L25" s="5"/>
      <c r="M25" s="5"/>
      <c r="S25" s="36"/>
      <c r="T25" s="18"/>
      <c r="U25" s="35"/>
      <c r="V25" s="36"/>
      <c r="W25" s="36"/>
      <c r="X25" s="18"/>
      <c r="Y25" s="35"/>
      <c r="Z25" s="36"/>
      <c r="AA25" s="5"/>
      <c r="AB25" s="5"/>
      <c r="AC25" s="5"/>
      <c r="AD25" s="5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s="17" customFormat="1" ht="28.8" x14ac:dyDescent="0.3">
      <c r="A26" s="26" t="str">
        <f>IFERROR(VLOOKUP($R65,$R$5:$AP$72,$R$1,0),"")</f>
        <v>Серия и номер паспорта иностранного гражданина</v>
      </c>
      <c r="B26" s="26" t="str">
        <f>IFERROR(VLOOKUP($R65,$R$5:$AP$72,$R$1+1,0),"")</f>
        <v>Данное поле отображается в случае выбора в поле "Вид документа" варианта "Паспорт иностранного гражданина"</v>
      </c>
      <c r="C26" s="26" t="str">
        <f>IFERROR(VLOOKUP($R65,$R$5:$AP$72,$R$1+2,0),"")</f>
        <v>От 1 до 20 символов, цифры и любые буквы</v>
      </c>
      <c r="D26" s="27" t="str">
        <f>IFERROR(VLOOKUP($R65,$R$5:$AP$72,$R$1+3,0),"")</f>
        <v>О</v>
      </c>
      <c r="E26" s="5"/>
      <c r="F26" s="5"/>
      <c r="G26" s="5"/>
      <c r="H26" s="5"/>
      <c r="I26" s="5"/>
      <c r="J26" s="5"/>
      <c r="K26" s="5"/>
      <c r="L26" s="5"/>
      <c r="M26" s="5"/>
      <c r="S26" s="36"/>
      <c r="T26" s="18"/>
      <c r="U26" s="35"/>
      <c r="V26" s="36"/>
      <c r="W26" s="36"/>
      <c r="X26" s="18"/>
      <c r="Y26" s="35"/>
      <c r="Z26" s="36"/>
      <c r="AA26" s="5"/>
      <c r="AB26" s="5"/>
      <c r="AC26" s="5"/>
      <c r="AD26" s="5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s="17" customFormat="1" ht="57.6" x14ac:dyDescent="0.3">
      <c r="A27" s="26" t="str">
        <f>IFERROR(VLOOKUP($R66,$R$5:$AP$72,$R$1,0),"")</f>
        <v>Название документа, удостоверяющего личность иностранного гражданина</v>
      </c>
      <c r="B27" s="26" t="str">
        <f>IFERROR(VLOOKUP($R66,$R$5:$AP$72,$R$1+1,0),"")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7" s="26" t="str">
        <f>IFERROR(VLOOKUP($R66,$R$5:$AP$72,$R$1+2,0),"")</f>
        <v>От 1 до 20 символов, цифры и любые буквы</v>
      </c>
      <c r="D27" s="27" t="str">
        <f>IFERROR(VLOOKUP($R66,$R$5:$AP$72,$R$1+3,0),"")</f>
        <v>О</v>
      </c>
      <c r="E27" s="5"/>
      <c r="F27" s="5"/>
      <c r="G27" s="5"/>
      <c r="H27" s="5"/>
      <c r="I27" s="5"/>
      <c r="J27" s="5"/>
      <c r="K27" s="5"/>
      <c r="L27" s="5"/>
      <c r="M27" s="5"/>
      <c r="S27" s="36"/>
      <c r="T27" s="18"/>
      <c r="U27" s="35"/>
      <c r="V27" s="36"/>
      <c r="W27" s="36"/>
      <c r="X27" s="18"/>
      <c r="Y27" s="35"/>
      <c r="Z27" s="36"/>
      <c r="AA27" s="5"/>
      <c r="AB27" s="5"/>
      <c r="AC27" s="5"/>
      <c r="AD27" s="5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s="17" customFormat="1" ht="57.6" x14ac:dyDescent="0.3">
      <c r="A28" s="26" t="str">
        <f>IFERROR(VLOOKUP($R67,$R$5:$AP$72,$R$1,0),"")</f>
        <v>Реквизиты документа, удостоверяющего личность иностранного гражданина</v>
      </c>
      <c r="B28" s="26" t="str">
        <f>IFERROR(VLOOKUP($R67,$R$5:$AP$72,$R$1+1,0),"")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8" s="26" t="str">
        <f>IFERROR(VLOOKUP($R67,$R$5:$AP$72,$R$1+2,0),"")</f>
        <v>От 1 до 20 символов, цифр и любые буквы</v>
      </c>
      <c r="D28" s="27" t="str">
        <f>IFERROR(VLOOKUP($R67,$R$5:$AP$72,$R$1+3,0),"")</f>
        <v>О</v>
      </c>
      <c r="E28" s="5"/>
      <c r="F28" s="5"/>
      <c r="G28" s="5"/>
      <c r="H28" s="5"/>
      <c r="I28" s="5"/>
      <c r="J28" s="5"/>
      <c r="K28" s="5"/>
      <c r="L28" s="5"/>
      <c r="M28" s="5"/>
      <c r="S28" s="36"/>
      <c r="T28" s="18"/>
      <c r="U28" s="35"/>
      <c r="V28" s="36"/>
      <c r="W28" s="36"/>
      <c r="X28" s="18"/>
      <c r="Y28" s="35"/>
      <c r="Z28" s="36"/>
      <c r="AA28" s="5"/>
      <c r="AB28" s="5"/>
      <c r="AC28" s="5"/>
      <c r="AD28" s="5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s="17" customFormat="1" ht="100.8" x14ac:dyDescent="0.3">
      <c r="A29" s="26" t="str">
        <f>IFERROR(VLOOKUP($R30,$R$5:$AP$61,$R$1,0),"")</f>
        <v>Клиент имеет законного представителя?</v>
      </c>
      <c r="B29" s="26" t="str">
        <f>IFERROR(VLOOKUP($R30,$R$5:$AP$61,$R$1+1,0),"")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9" s="26" t="str">
        <f>IFERROR(VLOOKUP($R30,$R$5:$AP$61,$R$1+2,0),"")</f>
        <v>Выбор из списка: "да"; "нет"</v>
      </c>
      <c r="D29" s="27" t="str">
        <f>IFERROR(VLOOKUP($R30,$R$5:$AP$61,$R$1+3,0),"")</f>
        <v>О</v>
      </c>
      <c r="E29" s="5"/>
      <c r="F29" s="5"/>
      <c r="G29" s="5"/>
      <c r="H29" s="5"/>
      <c r="I29" s="5"/>
      <c r="J29" s="5"/>
      <c r="K29" s="5"/>
      <c r="L29" s="5"/>
      <c r="M29" s="5"/>
      <c r="R29" s="17">
        <v>18</v>
      </c>
      <c r="S29" s="36" t="s">
        <v>60</v>
      </c>
      <c r="T29" s="18" t="s">
        <v>226</v>
      </c>
      <c r="U29" s="35" t="s">
        <v>65</v>
      </c>
      <c r="V29" s="36" t="s">
        <v>21</v>
      </c>
      <c r="W29" s="44" t="s">
        <v>220</v>
      </c>
      <c r="X29" s="18" t="s">
        <v>233</v>
      </c>
      <c r="Y29" s="35" t="s">
        <v>65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72" x14ac:dyDescent="0.3">
      <c r="A30" s="26" t="str">
        <f>IFERROR(VLOOKUP($R64,$R$5:$AP$68,$R$1,0),"")</f>
        <v>Вид документа</v>
      </c>
      <c r="B30" s="26" t="str">
        <f>IFERROR(VLOOKUP($R64,$R$5:$AP$68,$R$1+1,0),"")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0" s="26" t="str">
        <f>IFERROR(VLOOKUP($R64,$R$5:$AP$68,$R$1+2,0),"")</f>
        <v>Выбор из списка: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 Паспорт иностранного гражданина</v>
      </c>
      <c r="D30" s="27" t="str">
        <f>IFERROR(VLOOKUP($R64,$R$5:$AP$68,$R$1+3,0),"")</f>
        <v>О</v>
      </c>
      <c r="E30" s="5"/>
      <c r="F30" s="5"/>
      <c r="G30" s="5"/>
      <c r="H30" s="5"/>
      <c r="I30" s="5"/>
      <c r="J30" s="5"/>
      <c r="K30" s="5"/>
      <c r="L30" s="5"/>
      <c r="M30" s="5"/>
      <c r="R30" s="17">
        <v>19</v>
      </c>
      <c r="S30" s="36" t="s">
        <v>61</v>
      </c>
      <c r="T30" s="18" t="s">
        <v>227</v>
      </c>
      <c r="U30" s="35" t="s">
        <v>65</v>
      </c>
      <c r="V30" s="36" t="s">
        <v>21</v>
      </c>
      <c r="W30" s="36" t="s">
        <v>66</v>
      </c>
      <c r="X30" s="18" t="s">
        <v>223</v>
      </c>
      <c r="Y30" s="18" t="s">
        <v>119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28.8" x14ac:dyDescent="0.3">
      <c r="A31" s="26" t="str">
        <f>IFERROR(VLOOKUP($R65,$R$5:$AP$68,$R$1,0),"")</f>
        <v>Серия и номер паспорта иностранного гражданина</v>
      </c>
      <c r="B31" s="26" t="str">
        <f>IFERROR(VLOOKUP($R65,$R$5:$AP$68,$R$1+1,0),"")</f>
        <v>Данное поле отображается в случае выбора в поле "Вид документа" варианта "Паспорт иностранного гражданина"</v>
      </c>
      <c r="C31" s="26" t="str">
        <f>IFERROR(VLOOKUP($R65,$R$5:$AP$68,$R$1+2,0),"")</f>
        <v>От 1 до 20 символов, цифры и любые буквы</v>
      </c>
      <c r="D31" s="27" t="str">
        <f>IFERROR(VLOOKUP($R65,$R$5:$AP$68,$R$1+3,0),"")</f>
        <v>О</v>
      </c>
      <c r="E31" s="5"/>
      <c r="F31" s="5"/>
      <c r="G31" s="5"/>
      <c r="H31" s="5"/>
      <c r="I31" s="5"/>
      <c r="J31" s="5"/>
      <c r="K31" s="5"/>
      <c r="L31" s="5"/>
      <c r="M31" s="5"/>
      <c r="S31" s="36"/>
      <c r="T31" s="18"/>
      <c r="U31" s="35"/>
      <c r="V31" s="36"/>
      <c r="W31" s="36"/>
      <c r="X31" s="18"/>
      <c r="Y31" s="18"/>
      <c r="Z31" s="36"/>
      <c r="AA31" s="5"/>
      <c r="AB31" s="5"/>
      <c r="AC31" s="5"/>
      <c r="AD31" s="5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</row>
    <row r="32" spans="1:42" s="17" customFormat="1" ht="57.6" x14ac:dyDescent="0.3">
      <c r="A32" s="26" t="str">
        <f>IFERROR(VLOOKUP($R66,$R$5:$AP$68,$R$1,0),"")</f>
        <v>Название документа, удостоверяющего личность иностранного гражданина</v>
      </c>
      <c r="B32" s="26" t="str">
        <f>IFERROR(VLOOKUP($R66,$R$5:$AP$68,$R$1+1,0),"")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2" s="26" t="str">
        <f>IFERROR(VLOOKUP($R66,$R$5:$AP$68,$R$1+2,0),"")</f>
        <v>От 1 до 20 символов, цифры и любые буквы</v>
      </c>
      <c r="D32" s="27" t="str">
        <f>IFERROR(VLOOKUP($R66,$R$5:$AP$68,$R$1+3,0),"")</f>
        <v>О</v>
      </c>
      <c r="E32" s="5"/>
      <c r="F32" s="5"/>
      <c r="G32" s="5"/>
      <c r="H32" s="5"/>
      <c r="I32" s="5"/>
      <c r="J32" s="5"/>
      <c r="K32" s="5"/>
      <c r="L32" s="5"/>
      <c r="M32" s="5"/>
      <c r="S32" s="36"/>
      <c r="T32" s="18"/>
      <c r="U32" s="35"/>
      <c r="V32" s="36"/>
      <c r="W32" s="36"/>
      <c r="X32" s="18"/>
      <c r="Y32" s="18"/>
      <c r="Z32" s="36"/>
      <c r="AA32" s="5"/>
      <c r="AB32" s="5"/>
      <c r="AC32" s="5"/>
      <c r="AD32" s="5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s="17" customFormat="1" ht="57.6" x14ac:dyDescent="0.3">
      <c r="A33" s="26" t="str">
        <f>IFERROR(VLOOKUP($R67,$R$5:$AP$68,$R$1,0),"")</f>
        <v>Реквизиты документа, удостоверяющего личность иностранного гражданина</v>
      </c>
      <c r="B33" s="26" t="str">
        <f>IFERROR(VLOOKUP($R67,$R$5:$AP$68,$R$1+1,0),"")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3" s="26" t="str">
        <f>IFERROR(VLOOKUP($R67,$R$5:$AP$68,$R$1+2,0),"")</f>
        <v>От 1 до 20 символов, цифр и любые буквы</v>
      </c>
      <c r="D33" s="27" t="str">
        <f>IFERROR(VLOOKUP($R67,$R$5:$AP$68,$R$1+3,0),"")</f>
        <v>О</v>
      </c>
      <c r="E33" s="5"/>
      <c r="F33" s="5"/>
      <c r="G33" s="5"/>
      <c r="H33" s="5"/>
      <c r="I33" s="5"/>
      <c r="J33" s="5"/>
      <c r="K33" s="5"/>
      <c r="L33" s="5"/>
      <c r="M33" s="5"/>
      <c r="S33" s="36"/>
      <c r="T33" s="18"/>
      <c r="U33" s="35"/>
      <c r="V33" s="36"/>
      <c r="W33" s="36"/>
      <c r="X33" s="18"/>
      <c r="Y33" s="18"/>
      <c r="Z33" s="36"/>
      <c r="AA33" s="5"/>
      <c r="AB33" s="5"/>
      <c r="AC33" s="5"/>
      <c r="AD33" s="5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s="17" customFormat="1" ht="57.6" x14ac:dyDescent="0.3">
      <c r="A34" s="26" t="str">
        <f>IFERROR(VLOOKUP($R36,$R$5:$AP$61,$R$1,0),"")</f>
        <v>Данные паспорта РФ</v>
      </c>
      <c r="B34" s="26" t="str">
        <f>IFERROR(VLOOKUP($R36,$R$5:$AP$61,$R$1+1,0),"")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4" s="26" t="str">
        <f>IFERROR(VLOOKUP($R36,$R$5:$AP$61,$R$1+2,0),"")</f>
        <v>10 цифр с пробелами после второго и четвертого символов (2 цифры + " " + 2 цифры + " " + 6 цифр)</v>
      </c>
      <c r="D34" s="27" t="str">
        <f>IFERROR(VLOOKUP($R36,$R$5:$AP$61,$R$1+3,0),"")</f>
        <v>О</v>
      </c>
      <c r="E34" s="5"/>
      <c r="F34" s="5"/>
      <c r="G34" s="5"/>
      <c r="H34" s="5"/>
      <c r="I34" s="5"/>
      <c r="J34" s="5"/>
      <c r="K34" s="5"/>
      <c r="L34" s="5"/>
      <c r="M34" s="5"/>
      <c r="S34" s="36"/>
      <c r="T34" s="18"/>
      <c r="U34" s="35"/>
      <c r="V34" s="36"/>
      <c r="W34" s="36"/>
      <c r="X34" s="18"/>
      <c r="Y34" s="18"/>
      <c r="Z34" s="36"/>
      <c r="AA34" s="5"/>
      <c r="AB34" s="5"/>
      <c r="AC34" s="5"/>
      <c r="AD34" s="5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s="17" customFormat="1" ht="100.8" x14ac:dyDescent="0.3">
      <c r="A35" s="26" t="str">
        <f>IFERROR(VLOOKUP($R37,$R$5:$AP$61,$R$1,0),"")</f>
        <v>Данные паспорта СССР</v>
      </c>
      <c r="B35" s="26" t="str">
        <f>IFERROR(VLOOKUP($R37,$R$5:$AP$61,$R$1+1,0),"")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5" s="26" t="str">
        <f>IFERROR(VLOOKUP($R37,$R$5:$AP$61,$R$1+2,0),"")</f>
        <v>Римские цифры в латинском регистре (до 6 символов) + "-" + 2 буквы кириллицей + " " + 6 цифр</v>
      </c>
      <c r="D35" s="27" t="str">
        <f>IFERROR(VLOOKUP($R37,$R$5:$AP$61,$R$1+3,0),"")</f>
        <v>О</v>
      </c>
      <c r="E35" s="5"/>
      <c r="F35" s="5"/>
      <c r="G35" s="5"/>
      <c r="H35" s="5"/>
      <c r="I35" s="5"/>
      <c r="J35" s="5"/>
      <c r="K35" s="5"/>
      <c r="L35" s="5"/>
      <c r="M35" s="5"/>
      <c r="R35" s="17">
        <v>20</v>
      </c>
      <c r="S35" s="44" t="s">
        <v>220</v>
      </c>
      <c r="T35" s="18" t="s">
        <v>233</v>
      </c>
      <c r="U35" s="35" t="s">
        <v>65</v>
      </c>
      <c r="V35" s="36" t="s">
        <v>21</v>
      </c>
      <c r="W35" s="36" t="s">
        <v>67</v>
      </c>
      <c r="X35" s="18" t="s">
        <v>228</v>
      </c>
      <c r="Y35" s="18" t="s">
        <v>339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ht="86.4" x14ac:dyDescent="0.3">
      <c r="A36" s="26" t="str">
        <f>IFERROR(VLOOKUP($R38,$R$5:$AP$61,$R$1,0),"")</f>
        <v>Данные документа, удостоверяющего личность</v>
      </c>
      <c r="B36" s="26" t="str">
        <f>IFERROR(VLOOKUP($R38,$R$5:$AP$61,$R$1+1,0),"")</f>
        <v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6" s="26" t="str">
        <f>IFERROR(VLOOKUP($R38,$R$5:$AP$61,$R$1+2,0),"")</f>
        <v>До 20 символов, цифры и любые буквы</v>
      </c>
      <c r="D36" s="27" t="str">
        <f>IFERROR(VLOOKUP($R38,$R$5:$AP$61,$R$1+3,0),"")</f>
        <v>О</v>
      </c>
      <c r="E36" s="5"/>
      <c r="F36" s="5"/>
      <c r="G36" s="5"/>
      <c r="H36" s="5"/>
      <c r="I36" s="5"/>
      <c r="J36" s="5"/>
      <c r="K36" s="5"/>
      <c r="L36" s="5"/>
      <c r="M36" s="5"/>
      <c r="R36" s="17">
        <v>21</v>
      </c>
      <c r="S36" s="36" t="s">
        <v>66</v>
      </c>
      <c r="T36" s="18" t="s">
        <v>223</v>
      </c>
      <c r="U36" s="18" t="s">
        <v>119</v>
      </c>
      <c r="V36" s="36" t="s">
        <v>21</v>
      </c>
      <c r="W36" s="36" t="s">
        <v>58</v>
      </c>
      <c r="X36" s="18" t="s">
        <v>229</v>
      </c>
      <c r="Y36" s="35" t="s">
        <v>63</v>
      </c>
      <c r="Z36" s="36" t="s">
        <v>21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17" customFormat="1" ht="86.4" x14ac:dyDescent="0.3">
      <c r="A37" s="26" t="str">
        <f>IFERROR(VLOOKUP($R43,$R$5:$AP$61,$R$1,0),"")</f>
        <v>ИНН РФ</v>
      </c>
      <c r="B37" s="26" t="str">
        <f>IFERROR(VLOOKUP($R43,$R$5:$AP$61,$R$1+1,0),"")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7" s="26" t="str">
        <f>IFERROR(VLOOKUP($R43,$R$5:$AP$61,$R$1+2,0),"")</f>
        <v xml:space="preserve">10 цифровых символов </v>
      </c>
      <c r="D37" s="27" t="str">
        <f>IFERROR(VLOOKUP($R43,$R$5:$AP$61,$R$1+3,0),"")</f>
        <v>О</v>
      </c>
      <c r="E37" s="5"/>
      <c r="F37" s="5"/>
      <c r="G37" s="5"/>
      <c r="H37" s="5"/>
      <c r="I37" s="5"/>
      <c r="J37" s="5"/>
      <c r="K37" s="5"/>
      <c r="L37" s="5"/>
      <c r="M37" s="5"/>
      <c r="R37" s="17">
        <v>22</v>
      </c>
      <c r="S37" s="36" t="s">
        <v>67</v>
      </c>
      <c r="T37" s="18" t="s">
        <v>228</v>
      </c>
      <c r="U37" s="18" t="s">
        <v>339</v>
      </c>
      <c r="V37" s="36" t="s">
        <v>21</v>
      </c>
      <c r="W37" s="36" t="s">
        <v>59</v>
      </c>
      <c r="X37" s="18" t="s">
        <v>230</v>
      </c>
      <c r="Y37" s="35" t="s">
        <v>64</v>
      </c>
      <c r="Z37" s="36" t="s">
        <v>21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17" customFormat="1" ht="100.8" x14ac:dyDescent="0.3">
      <c r="A38" s="26" t="str">
        <f>IFERROR(VLOOKUP($R64,$R$5:$AP$76,$R$1,0),"")</f>
        <v>Вид документа</v>
      </c>
      <c r="B38" s="26" t="str">
        <f>IFERROR(VLOOKUP($R64,$R$5:$AP$76,$R$1+1,0),"")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8" s="26" t="str">
        <f>IFERROR(VLOOKUP($R64,$R$5:$AP$76,$R$1+2,0),"")</f>
        <v>Выбор из списка: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 Паспорт иностранного гражданина</v>
      </c>
      <c r="D38" s="27" t="str">
        <f>IFERROR(VLOOKUP($R64,$R$5:$AP$76,$R$1+3,0),"")</f>
        <v>О</v>
      </c>
      <c r="E38" s="5"/>
      <c r="F38" s="5"/>
      <c r="G38" s="5"/>
      <c r="H38" s="5"/>
      <c r="I38" s="5"/>
      <c r="J38" s="5"/>
      <c r="K38" s="5"/>
      <c r="L38" s="5"/>
      <c r="M38" s="5"/>
      <c r="R38" s="17">
        <v>23</v>
      </c>
      <c r="S38" s="36" t="s">
        <v>58</v>
      </c>
      <c r="T38" s="18" t="s">
        <v>229</v>
      </c>
      <c r="U38" s="35" t="s">
        <v>63</v>
      </c>
      <c r="V38" s="36" t="s">
        <v>21</v>
      </c>
      <c r="W38" s="36" t="s">
        <v>61</v>
      </c>
      <c r="X38" s="18" t="s">
        <v>234</v>
      </c>
      <c r="Y38" s="35" t="s">
        <v>65</v>
      </c>
      <c r="Z38" s="36" t="s">
        <v>21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17" customFormat="1" ht="28.8" x14ac:dyDescent="0.3">
      <c r="A39" s="26" t="str">
        <f>IFERROR(VLOOKUP($R65,$R$5:$AP$76,$R$1,0),"")</f>
        <v>Серия и номер паспорта иностранного гражданина</v>
      </c>
      <c r="B39" s="26" t="str">
        <f>IFERROR(VLOOKUP($R65,$R$5:$AP$76,$R$1+1,0),"")</f>
        <v>Данное поле отображается в случае выбора в поле "Вид документа" варианта "Паспорт иностранного гражданина"</v>
      </c>
      <c r="C39" s="26" t="str">
        <f>IFERROR(VLOOKUP($R65,$R$5:$AP$76,$R$1+2,0),"")</f>
        <v>От 1 до 20 символов, цифры и любые буквы</v>
      </c>
      <c r="D39" s="27" t="str">
        <f>IFERROR(VLOOKUP($R65,$R$5:$AP$76,$R$1+3,0),"")</f>
        <v>О</v>
      </c>
      <c r="E39" s="5"/>
      <c r="F39" s="5"/>
      <c r="G39" s="5"/>
      <c r="H39" s="5"/>
      <c r="I39" s="5"/>
      <c r="J39" s="5"/>
      <c r="K39" s="5"/>
      <c r="L39" s="5"/>
      <c r="M39" s="5"/>
      <c r="S39" s="36"/>
      <c r="T39" s="18"/>
      <c r="U39" s="35"/>
      <c r="V39" s="36"/>
      <c r="W39" s="36"/>
      <c r="X39" s="18"/>
      <c r="Y39" s="35"/>
      <c r="Z39" s="36"/>
      <c r="AA39" s="5"/>
      <c r="AB39" s="5"/>
      <c r="AC39" s="5"/>
      <c r="AD39" s="5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s="17" customFormat="1" ht="57.6" x14ac:dyDescent="0.3">
      <c r="A40" s="26" t="str">
        <f>IFERROR(VLOOKUP($R66,$R$5:$AP$76,$R$1,0),"")</f>
        <v>Название документа, удостоверяющего личность иностранного гражданина</v>
      </c>
      <c r="B40" s="26" t="str">
        <f>IFERROR(VLOOKUP($R66,$R$5:$AP$76,$R$1+1,0),"")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40" s="26" t="str">
        <f>IFERROR(VLOOKUP($R66,$R$5:$AP$76,$R$1+2,0),"")</f>
        <v>От 1 до 20 символов, цифры и любые буквы</v>
      </c>
      <c r="D40" s="27" t="str">
        <f>IFERROR(VLOOKUP($R66,$R$5:$AP$76,$R$1+3,0),"")</f>
        <v>О</v>
      </c>
      <c r="E40" s="5"/>
      <c r="F40" s="5"/>
      <c r="G40" s="5"/>
      <c r="H40" s="5"/>
      <c r="I40" s="5"/>
      <c r="J40" s="5"/>
      <c r="K40" s="5"/>
      <c r="L40" s="5"/>
      <c r="M40" s="5"/>
      <c r="S40" s="36"/>
      <c r="T40" s="18"/>
      <c r="U40" s="35"/>
      <c r="V40" s="36"/>
      <c r="W40" s="36"/>
      <c r="X40" s="18"/>
      <c r="Y40" s="35"/>
      <c r="Z40" s="36"/>
      <c r="AA40" s="5"/>
      <c r="AB40" s="5"/>
      <c r="AC40" s="5"/>
      <c r="AD40" s="5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s="17" customFormat="1" ht="57.6" x14ac:dyDescent="0.3">
      <c r="A41" s="26" t="str">
        <f>IFERROR(VLOOKUP($R67,$R$5:$AP$76,$R$1,0),"")</f>
        <v>Реквизиты документа, удостоверяющего личность иностранного гражданина</v>
      </c>
      <c r="B41" s="26" t="str">
        <f>IFERROR(VLOOKUP($R67,$R$5:$AP$76,$R$1+1,0),"")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41" s="26" t="str">
        <f>IFERROR(VLOOKUP($R67,$R$5:$AP$76,$R$1+2,0),"")</f>
        <v>От 1 до 20 символов, цифр и любые буквы</v>
      </c>
      <c r="D41" s="27" t="str">
        <f>IFERROR(VLOOKUP($R67,$R$5:$AP$76,$R$1+3,0),"")</f>
        <v>О</v>
      </c>
      <c r="E41" s="5"/>
      <c r="F41" s="5"/>
      <c r="G41" s="5"/>
      <c r="H41" s="5"/>
      <c r="I41" s="5"/>
      <c r="J41" s="5"/>
      <c r="K41" s="5"/>
      <c r="L41" s="5"/>
      <c r="M41" s="5"/>
      <c r="S41" s="36"/>
      <c r="T41" s="18"/>
      <c r="U41" s="35"/>
      <c r="V41" s="36"/>
      <c r="W41" s="36"/>
      <c r="X41" s="18"/>
      <c r="Y41" s="35"/>
      <c r="Z41" s="36"/>
      <c r="AA41" s="5"/>
      <c r="AB41" s="5"/>
      <c r="AC41" s="5"/>
      <c r="AD41" s="5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s="17" customFormat="1" ht="43.2" x14ac:dyDescent="0.3">
      <c r="A42" s="26" t="str">
        <f t="shared" ref="A42:A53" si="4">IFERROR(VLOOKUP($R45,$R$5:$AP$61,$R$1,0),"")</f>
        <v>Уникальный код иностранного юридического лица</v>
      </c>
      <c r="B42" s="26" t="str">
        <f t="shared" ref="B42:B53" si="5">IFERROR(VLOOKUP($R45,$R$5:$AP$61,$R$1+1,0),"")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42" s="26" t="str">
        <f t="shared" ref="C42:C53" si="6">IFERROR(VLOOKUP($R45,$R$5:$AP$61,$R$1+2,0),"")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42" s="27" t="str">
        <f t="shared" ref="D42:D53" si="7">IFERROR(VLOOKUP($R45,$R$5:$AP$61,$R$1+3,0),"")</f>
        <v>У</v>
      </c>
      <c r="E42" s="5"/>
      <c r="F42" s="5"/>
      <c r="G42" s="5"/>
      <c r="H42" s="5"/>
      <c r="I42" s="5"/>
      <c r="J42" s="5"/>
      <c r="K42" s="5"/>
      <c r="L42" s="5"/>
      <c r="M42" s="5"/>
      <c r="S42" s="36"/>
      <c r="T42" s="18"/>
      <c r="U42" s="35"/>
      <c r="V42" s="36"/>
      <c r="W42" s="36"/>
      <c r="X42" s="18"/>
      <c r="Y42" s="35"/>
      <c r="Z42" s="36"/>
      <c r="AA42" s="5"/>
      <c r="AB42" s="5"/>
      <c r="AC42" s="5"/>
      <c r="AD42" s="5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s="17" customFormat="1" ht="86.4" x14ac:dyDescent="0.3">
      <c r="A43" s="26" t="str">
        <f t="shared" si="4"/>
        <v>Номер лицензии на осуществление банковских операций, выданной клиенту, являющемуся кредитной организацией</v>
      </c>
      <c r="B43" s="26" t="str">
        <f t="shared" si="5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43" s="26" t="str">
        <f t="shared" si="6"/>
        <v>До 6 цифровых символов без пробелов</v>
      </c>
      <c r="D43" s="27" t="str">
        <f t="shared" si="7"/>
        <v>Н</v>
      </c>
      <c r="E43" s="5"/>
      <c r="F43" s="5"/>
      <c r="G43" s="5"/>
      <c r="H43" s="5"/>
      <c r="I43" s="5"/>
      <c r="J43" s="5"/>
      <c r="K43" s="5"/>
      <c r="L43" s="5"/>
      <c r="M43" s="5"/>
      <c r="R43" s="17">
        <v>24</v>
      </c>
      <c r="S43" s="36" t="s">
        <v>59</v>
      </c>
      <c r="T43" s="18" t="s">
        <v>230</v>
      </c>
      <c r="U43" s="35" t="s">
        <v>64</v>
      </c>
      <c r="V43" s="36" t="s">
        <v>21</v>
      </c>
      <c r="W43" s="36" t="s">
        <v>68</v>
      </c>
      <c r="X43" s="18" t="s">
        <v>70</v>
      </c>
      <c r="Y43" s="35" t="s">
        <v>26</v>
      </c>
      <c r="Z43" s="36" t="s">
        <v>21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s="17" customFormat="1" ht="100.8" x14ac:dyDescent="0.3">
      <c r="A44" s="26" t="str">
        <f t="shared" si="4"/>
        <v xml:space="preserve">Укажите лицензионную деятельность. </v>
      </c>
      <c r="B44" s="26" t="str">
        <f t="shared" si="5"/>
        <v>Данное поле отображается, если в поле "Тип клиента" выбрано значение "Юридическое лицо". Можно указать чек-бокс только для "Брокерское обслуживание". Поле не является обязательным к заполнению.</v>
      </c>
      <c r="C44" s="26" t="str">
        <f t="shared" si="6"/>
        <v>-</v>
      </c>
      <c r="D44" s="27" t="str">
        <f t="shared" si="7"/>
        <v>Н</v>
      </c>
      <c r="E44" s="5"/>
      <c r="F44" s="5"/>
      <c r="G44" s="5"/>
      <c r="H44" s="5"/>
      <c r="I44" s="5"/>
      <c r="J44" s="5"/>
      <c r="K44" s="5"/>
      <c r="L44" s="5"/>
      <c r="M44" s="5"/>
      <c r="R44" s="17">
        <v>25</v>
      </c>
      <c r="S44" s="36" t="s">
        <v>61</v>
      </c>
      <c r="T44" s="18" t="s">
        <v>231</v>
      </c>
      <c r="U44" s="35" t="s">
        <v>65</v>
      </c>
      <c r="V44" s="36" t="s">
        <v>21</v>
      </c>
      <c r="W44" s="36" t="s">
        <v>97</v>
      </c>
      <c r="X44" s="18" t="s">
        <v>101</v>
      </c>
      <c r="Y44" s="35" t="s">
        <v>102</v>
      </c>
      <c r="Z44" s="36" t="s">
        <v>24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s="17" customFormat="1" ht="100.8" x14ac:dyDescent="0.3">
      <c r="A45" s="26" t="str">
        <f t="shared" si="4"/>
        <v>БИК</v>
      </c>
      <c r="B45" s="26" t="str">
        <f t="shared" si="5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45" s="26" t="str">
        <f t="shared" si="6"/>
        <v>До 9 цифровых символов без пробелов</v>
      </c>
      <c r="D45" s="27" t="str">
        <f t="shared" si="7"/>
        <v>У</v>
      </c>
      <c r="E45" s="5"/>
      <c r="F45" s="5"/>
      <c r="G45" s="5"/>
      <c r="H45" s="5"/>
      <c r="I45" s="5"/>
      <c r="J45" s="5"/>
      <c r="K45" s="5"/>
      <c r="L45" s="5"/>
      <c r="M45" s="5"/>
      <c r="R45" s="17">
        <v>26</v>
      </c>
      <c r="S45" s="36" t="s">
        <v>68</v>
      </c>
      <c r="T45" s="18" t="s">
        <v>70</v>
      </c>
      <c r="U45" s="35" t="s">
        <v>26</v>
      </c>
      <c r="V45" s="36" t="s">
        <v>21</v>
      </c>
      <c r="W45" s="36" t="s">
        <v>69</v>
      </c>
      <c r="X45" s="18" t="s">
        <v>101</v>
      </c>
      <c r="Y45" s="35" t="s">
        <v>135</v>
      </c>
      <c r="Z45" s="36" t="s">
        <v>24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s="17" customFormat="1" ht="72" x14ac:dyDescent="0.3">
      <c r="A46" s="26" t="str">
        <f t="shared" si="4"/>
        <v>Наличие у клиента валютной банковской лицензии</v>
      </c>
      <c r="B46" s="26" t="str">
        <f t="shared" si="5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46" s="26" t="str">
        <f t="shared" si="6"/>
        <v>Выбор из списка: "да"; "нет"</v>
      </c>
      <c r="D46" s="27" t="str">
        <f t="shared" si="7"/>
        <v>Н</v>
      </c>
      <c r="E46" s="5"/>
      <c r="F46" s="5"/>
      <c r="G46" s="5"/>
      <c r="H46" s="5"/>
      <c r="I46" s="5"/>
      <c r="J46" s="5"/>
      <c r="K46" s="5"/>
      <c r="L46" s="5"/>
      <c r="M46" s="5"/>
      <c r="R46" s="17">
        <v>27</v>
      </c>
      <c r="S46" s="36" t="s">
        <v>97</v>
      </c>
      <c r="T46" s="18" t="s">
        <v>101</v>
      </c>
      <c r="U46" s="35" t="s">
        <v>102</v>
      </c>
      <c r="V46" s="36" t="s">
        <v>24</v>
      </c>
      <c r="W46" s="18" t="s">
        <v>75</v>
      </c>
      <c r="X46" s="18" t="s">
        <v>136</v>
      </c>
      <c r="Y46" s="18" t="s">
        <v>76</v>
      </c>
      <c r="Z46" s="18" t="s">
        <v>22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s="17" customFormat="1" ht="57.6" x14ac:dyDescent="0.3">
      <c r="A47" s="26" t="str">
        <f t="shared" si="4"/>
        <v>Наличие у клиента лицензии на осуществление страхования соответствующего вида</v>
      </c>
      <c r="B47" s="26" t="str">
        <f t="shared" si="5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47" s="26" t="str">
        <f t="shared" si="6"/>
        <v>Выбор из списка: "да"; "нет"</v>
      </c>
      <c r="D47" s="27" t="str">
        <f t="shared" si="7"/>
        <v>Н</v>
      </c>
      <c r="E47" s="5"/>
      <c r="F47" s="5"/>
      <c r="G47" s="5"/>
      <c r="H47" s="5"/>
      <c r="I47" s="5"/>
      <c r="J47" s="5"/>
      <c r="K47" s="5"/>
      <c r="L47" s="5"/>
      <c r="M47" s="5"/>
      <c r="R47" s="17">
        <v>28</v>
      </c>
      <c r="S47" s="17" t="s">
        <v>17</v>
      </c>
      <c r="T47" s="67" t="s">
        <v>358</v>
      </c>
      <c r="U47" s="17" t="s">
        <v>19</v>
      </c>
      <c r="V47" s="36" t="s">
        <v>22</v>
      </c>
      <c r="W47" s="17" t="s">
        <v>323</v>
      </c>
      <c r="X47" s="67" t="s">
        <v>358</v>
      </c>
      <c r="Y47" s="17" t="s">
        <v>19</v>
      </c>
      <c r="Z47" s="36" t="s">
        <v>22</v>
      </c>
      <c r="AA47" s="17" t="s">
        <v>19</v>
      </c>
      <c r="AB47" s="17" t="s">
        <v>19</v>
      </c>
      <c r="AC47" s="17" t="s">
        <v>19</v>
      </c>
      <c r="AD47" s="17" t="s">
        <v>19</v>
      </c>
      <c r="AE47" s="17" t="s">
        <v>19</v>
      </c>
      <c r="AF47" s="17" t="s">
        <v>19</v>
      </c>
      <c r="AG47" s="17" t="s">
        <v>19</v>
      </c>
      <c r="AH47" s="17" t="s">
        <v>19</v>
      </c>
      <c r="AI47" s="17" t="s">
        <v>19</v>
      </c>
      <c r="AJ47" s="17" t="s">
        <v>19</v>
      </c>
      <c r="AK47" s="17" t="s">
        <v>19</v>
      </c>
      <c r="AL47" s="17" t="s">
        <v>19</v>
      </c>
      <c r="AM47" s="17" t="s">
        <v>19</v>
      </c>
      <c r="AN47" s="17" t="s">
        <v>19</v>
      </c>
      <c r="AO47" s="17" t="s">
        <v>19</v>
      </c>
      <c r="AP47" s="17" t="s">
        <v>19</v>
      </c>
    </row>
    <row r="48" spans="1:42" s="17" customFormat="1" ht="115.2" x14ac:dyDescent="0.3">
      <c r="A48" s="26" t="str">
        <f t="shared" si="4"/>
        <v>-</v>
      </c>
      <c r="B48" s="26" t="str">
        <f t="shared" si="5"/>
        <v>-</v>
      </c>
      <c r="C48" s="26" t="str">
        <f t="shared" si="6"/>
        <v>-</v>
      </c>
      <c r="D48" s="27" t="str">
        <f t="shared" si="7"/>
        <v>-</v>
      </c>
      <c r="E48" s="5"/>
      <c r="F48" s="5"/>
      <c r="G48" s="5"/>
      <c r="H48" s="5"/>
      <c r="I48" s="5"/>
      <c r="J48" s="5"/>
      <c r="K48" s="5"/>
      <c r="L48" s="5"/>
      <c r="M48" s="5"/>
      <c r="R48" s="17">
        <v>29</v>
      </c>
      <c r="S48" s="18" t="s">
        <v>326</v>
      </c>
      <c r="T48" s="41" t="s">
        <v>321</v>
      </c>
      <c r="U48" s="18" t="s">
        <v>322</v>
      </c>
      <c r="V48" s="36" t="s">
        <v>24</v>
      </c>
      <c r="W48" s="18" t="s">
        <v>326</v>
      </c>
      <c r="X48" s="41" t="s">
        <v>321</v>
      </c>
      <c r="Y48" s="18" t="s">
        <v>322</v>
      </c>
      <c r="Z48" s="36" t="s">
        <v>24</v>
      </c>
      <c r="AA48" s="17" t="s">
        <v>19</v>
      </c>
      <c r="AB48" s="17" t="s">
        <v>19</v>
      </c>
      <c r="AC48" s="17" t="s">
        <v>19</v>
      </c>
      <c r="AD48" s="17" t="s">
        <v>19</v>
      </c>
      <c r="AE48" s="17" t="s">
        <v>19</v>
      </c>
      <c r="AF48" s="17" t="s">
        <v>19</v>
      </c>
      <c r="AG48" s="17" t="s">
        <v>19</v>
      </c>
      <c r="AH48" s="17" t="s">
        <v>19</v>
      </c>
      <c r="AI48" s="17" t="s">
        <v>19</v>
      </c>
      <c r="AJ48" s="17" t="s">
        <v>19</v>
      </c>
      <c r="AK48" s="17" t="s">
        <v>19</v>
      </c>
      <c r="AL48" s="17" t="s">
        <v>19</v>
      </c>
      <c r="AM48" s="17" t="s">
        <v>19</v>
      </c>
      <c r="AN48" s="17" t="s">
        <v>19</v>
      </c>
      <c r="AO48" s="17" t="s">
        <v>19</v>
      </c>
      <c r="AP48" s="17" t="s">
        <v>19</v>
      </c>
    </row>
    <row r="49" spans="1:42" s="17" customFormat="1" ht="115.2" x14ac:dyDescent="0.3">
      <c r="A49" s="26" t="str">
        <f t="shared" si="4"/>
        <v>-</v>
      </c>
      <c r="B49" s="26" t="str">
        <f t="shared" si="5"/>
        <v>-</v>
      </c>
      <c r="C49" s="26" t="str">
        <f t="shared" si="6"/>
        <v>-</v>
      </c>
      <c r="D49" s="27" t="str">
        <f t="shared" si="7"/>
        <v>-</v>
      </c>
      <c r="E49" s="5"/>
      <c r="F49" s="5"/>
      <c r="G49" s="5"/>
      <c r="H49" s="5"/>
      <c r="I49" s="5"/>
      <c r="J49" s="5"/>
      <c r="K49" s="5"/>
      <c r="L49" s="5"/>
      <c r="M49" s="5"/>
      <c r="R49" s="17">
        <v>30</v>
      </c>
      <c r="S49" s="36" t="s">
        <v>69</v>
      </c>
      <c r="T49" s="18" t="s">
        <v>101</v>
      </c>
      <c r="U49" s="35" t="s">
        <v>135</v>
      </c>
      <c r="V49" s="36" t="s">
        <v>24</v>
      </c>
      <c r="W49" s="18" t="s">
        <v>77</v>
      </c>
      <c r="X49" s="41" t="s">
        <v>209</v>
      </c>
      <c r="Y49" s="18" t="s">
        <v>119</v>
      </c>
      <c r="Z49" s="36" t="s">
        <v>22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s="17" customFormat="1" ht="115.2" x14ac:dyDescent="0.3">
      <c r="A50" s="26">
        <f t="shared" si="4"/>
        <v>0</v>
      </c>
      <c r="B50" s="26">
        <f t="shared" si="5"/>
        <v>0</v>
      </c>
      <c r="C50" s="26">
        <f t="shared" si="6"/>
        <v>0</v>
      </c>
      <c r="D50" s="27">
        <f t="shared" si="7"/>
        <v>0</v>
      </c>
      <c r="E50" s="5"/>
      <c r="F50" s="5"/>
      <c r="G50" s="5"/>
      <c r="H50" s="5"/>
      <c r="I50" s="5"/>
      <c r="J50" s="5"/>
      <c r="K50" s="5"/>
      <c r="L50" s="5"/>
      <c r="M50" s="5"/>
      <c r="R50" s="17">
        <v>31</v>
      </c>
      <c r="S50" s="18" t="s">
        <v>75</v>
      </c>
      <c r="T50" s="18" t="s">
        <v>136</v>
      </c>
      <c r="U50" s="18" t="s">
        <v>76</v>
      </c>
      <c r="V50" s="18" t="s">
        <v>22</v>
      </c>
      <c r="W50" s="18" t="s">
        <v>78</v>
      </c>
      <c r="X50" s="41" t="s">
        <v>209</v>
      </c>
      <c r="Y50" s="18" t="s">
        <v>119</v>
      </c>
      <c r="Z50" s="36" t="s">
        <v>22</v>
      </c>
      <c r="AA50" s="5" t="s">
        <v>19</v>
      </c>
      <c r="AB50" s="5" t="s">
        <v>19</v>
      </c>
      <c r="AC50" s="5" t="s">
        <v>19</v>
      </c>
      <c r="AD50" s="5" t="s">
        <v>19</v>
      </c>
      <c r="AE50" s="18" t="s">
        <v>19</v>
      </c>
      <c r="AF50" s="18" t="s">
        <v>19</v>
      </c>
      <c r="AG50" s="18" t="s">
        <v>19</v>
      </c>
      <c r="AH50" s="18" t="s">
        <v>19</v>
      </c>
      <c r="AI50" s="18" t="s">
        <v>19</v>
      </c>
      <c r="AJ50" s="18" t="s">
        <v>19</v>
      </c>
      <c r="AK50" s="18" t="s">
        <v>19</v>
      </c>
      <c r="AL50" s="18" t="s">
        <v>19</v>
      </c>
      <c r="AM50" s="18" t="s">
        <v>19</v>
      </c>
      <c r="AN50" s="18" t="s">
        <v>19</v>
      </c>
      <c r="AO50" s="18" t="s">
        <v>19</v>
      </c>
      <c r="AP50" s="18" t="s">
        <v>19</v>
      </c>
    </row>
    <row r="51" spans="1:42" s="17" customFormat="1" ht="115.2" x14ac:dyDescent="0.3">
      <c r="A51" s="26">
        <f t="shared" si="4"/>
        <v>0</v>
      </c>
      <c r="B51" s="26">
        <f t="shared" si="5"/>
        <v>0</v>
      </c>
      <c r="C51" s="26">
        <f t="shared" si="6"/>
        <v>0</v>
      </c>
      <c r="D51" s="27">
        <f t="shared" si="7"/>
        <v>0</v>
      </c>
      <c r="E51" s="5"/>
      <c r="F51" s="5"/>
      <c r="G51" s="5"/>
      <c r="H51" s="5"/>
      <c r="I51" s="5"/>
      <c r="J51" s="5"/>
      <c r="K51" s="5"/>
      <c r="L51" s="5"/>
      <c r="M51" s="5"/>
      <c r="R51" s="17">
        <v>32</v>
      </c>
      <c r="S51" s="18" t="s">
        <v>77</v>
      </c>
      <c r="T51" s="41" t="s">
        <v>209</v>
      </c>
      <c r="U51" s="18" t="s">
        <v>119</v>
      </c>
      <c r="V51" s="36" t="s">
        <v>22</v>
      </c>
      <c r="W51" s="36" t="s">
        <v>19</v>
      </c>
      <c r="X51" s="36" t="s">
        <v>19</v>
      </c>
      <c r="Y51" s="36" t="s">
        <v>19</v>
      </c>
      <c r="Z51" s="36" t="s">
        <v>19</v>
      </c>
      <c r="AA51" s="5" t="s">
        <v>19</v>
      </c>
      <c r="AB51" s="5" t="s">
        <v>19</v>
      </c>
      <c r="AC51" s="5" t="s">
        <v>19</v>
      </c>
      <c r="AD51" s="5" t="s">
        <v>19</v>
      </c>
      <c r="AE51" s="18" t="s">
        <v>19</v>
      </c>
      <c r="AF51" s="18" t="s">
        <v>19</v>
      </c>
      <c r="AG51" s="18" t="s">
        <v>19</v>
      </c>
      <c r="AH51" s="18" t="s">
        <v>19</v>
      </c>
      <c r="AI51" s="18" t="s">
        <v>19</v>
      </c>
      <c r="AJ51" s="18" t="s">
        <v>19</v>
      </c>
      <c r="AK51" s="18" t="s">
        <v>19</v>
      </c>
      <c r="AL51" s="18" t="s">
        <v>19</v>
      </c>
      <c r="AM51" s="18" t="s">
        <v>19</v>
      </c>
      <c r="AN51" s="18" t="s">
        <v>19</v>
      </c>
      <c r="AO51" s="18" t="s">
        <v>19</v>
      </c>
      <c r="AP51" s="18" t="s">
        <v>19</v>
      </c>
    </row>
    <row r="52" spans="1:42" s="17" customFormat="1" ht="115.2" x14ac:dyDescent="0.3">
      <c r="A52" s="26">
        <f t="shared" si="4"/>
        <v>0</v>
      </c>
      <c r="B52" s="26">
        <f t="shared" si="5"/>
        <v>0</v>
      </c>
      <c r="C52" s="26">
        <f t="shared" si="6"/>
        <v>0</v>
      </c>
      <c r="D52" s="27">
        <f t="shared" si="7"/>
        <v>0</v>
      </c>
      <c r="E52" s="5"/>
      <c r="F52" s="5"/>
      <c r="G52" s="5"/>
      <c r="H52" s="5"/>
      <c r="I52" s="5"/>
      <c r="J52" s="5"/>
      <c r="K52" s="5"/>
      <c r="L52" s="5"/>
      <c r="M52" s="5"/>
      <c r="R52" s="17">
        <v>33</v>
      </c>
      <c r="S52" s="18" t="s">
        <v>78</v>
      </c>
      <c r="T52" s="41" t="s">
        <v>209</v>
      </c>
      <c r="U52" s="18" t="s">
        <v>119</v>
      </c>
      <c r="V52" s="36" t="s">
        <v>22</v>
      </c>
      <c r="W52" s="36" t="s">
        <v>19</v>
      </c>
      <c r="X52" s="36" t="s">
        <v>19</v>
      </c>
      <c r="Y52" s="36" t="s">
        <v>19</v>
      </c>
      <c r="Z52" s="36" t="s">
        <v>19</v>
      </c>
      <c r="AA52" s="5" t="s">
        <v>19</v>
      </c>
      <c r="AB52" s="5" t="s">
        <v>19</v>
      </c>
      <c r="AC52" s="5" t="s">
        <v>19</v>
      </c>
      <c r="AD52" s="5" t="s">
        <v>19</v>
      </c>
      <c r="AE52" s="18" t="s">
        <v>19</v>
      </c>
      <c r="AF52" s="18" t="s">
        <v>19</v>
      </c>
      <c r="AG52" s="18" t="s">
        <v>19</v>
      </c>
      <c r="AH52" s="18" t="s">
        <v>19</v>
      </c>
      <c r="AI52" s="18" t="s">
        <v>19</v>
      </c>
      <c r="AJ52" s="18" t="s">
        <v>19</v>
      </c>
      <c r="AK52" s="18" t="s">
        <v>19</v>
      </c>
      <c r="AL52" s="18" t="s">
        <v>19</v>
      </c>
      <c r="AM52" s="19" t="s">
        <v>19</v>
      </c>
      <c r="AN52" s="19" t="s">
        <v>19</v>
      </c>
      <c r="AO52" s="19" t="s">
        <v>19</v>
      </c>
      <c r="AP52" s="19" t="s">
        <v>19</v>
      </c>
    </row>
    <row r="53" spans="1:42" s="17" customFormat="1" ht="43.2" x14ac:dyDescent="0.3">
      <c r="A53" s="26">
        <f t="shared" si="4"/>
        <v>0</v>
      </c>
      <c r="B53" s="26">
        <f t="shared" si="5"/>
        <v>0</v>
      </c>
      <c r="C53" s="26">
        <f t="shared" si="6"/>
        <v>0</v>
      </c>
      <c r="D53" s="27">
        <f t="shared" si="7"/>
        <v>0</v>
      </c>
      <c r="E53" s="5"/>
      <c r="F53" s="5"/>
      <c r="G53" s="5"/>
      <c r="H53" s="5"/>
      <c r="I53" s="5"/>
      <c r="J53" s="5"/>
      <c r="K53" s="5"/>
      <c r="L53" s="5"/>
      <c r="M53" s="5"/>
      <c r="R53" s="17">
        <v>34</v>
      </c>
      <c r="S53" s="67" t="s">
        <v>303</v>
      </c>
      <c r="T53" s="68" t="s">
        <v>304</v>
      </c>
      <c r="U53" s="67" t="s">
        <v>305</v>
      </c>
      <c r="V53" s="10" t="s">
        <v>22</v>
      </c>
      <c r="W53" s="36"/>
      <c r="X53" s="18"/>
      <c r="Y53" s="35"/>
      <c r="Z53" s="36"/>
      <c r="AA53" s="5" t="s">
        <v>19</v>
      </c>
      <c r="AB53" s="5" t="s">
        <v>19</v>
      </c>
      <c r="AC53" s="5" t="s">
        <v>19</v>
      </c>
      <c r="AD53" s="5" t="s">
        <v>19</v>
      </c>
      <c r="AE53" s="18" t="s">
        <v>19</v>
      </c>
      <c r="AF53" s="18" t="s">
        <v>19</v>
      </c>
      <c r="AG53" s="18" t="s">
        <v>19</v>
      </c>
      <c r="AH53" s="18" t="s">
        <v>19</v>
      </c>
      <c r="AI53" s="18" t="s">
        <v>19</v>
      </c>
      <c r="AJ53" s="18" t="s">
        <v>19</v>
      </c>
      <c r="AK53" s="18" t="s">
        <v>19</v>
      </c>
      <c r="AL53" s="18" t="s">
        <v>19</v>
      </c>
      <c r="AM53" s="19" t="s">
        <v>19</v>
      </c>
      <c r="AN53" s="19" t="s">
        <v>19</v>
      </c>
      <c r="AO53" s="19" t="s">
        <v>19</v>
      </c>
      <c r="AP53" s="19" t="s">
        <v>19</v>
      </c>
    </row>
    <row r="54" spans="1:42" s="17" customFormat="1" ht="72" x14ac:dyDescent="0.3">
      <c r="A54" s="9" t="str">
        <f>IFERROR(VLOOKUP($R71,$R$5:$AP$71,$R$1,0),"")</f>
        <v>-</v>
      </c>
      <c r="B54" s="9" t="str">
        <f>IFERROR(VLOOKUP($R71,$R$5:$AP$71,$R$1+1,0),"")</f>
        <v>-</v>
      </c>
      <c r="C54" s="9" t="str">
        <f>IFERROR(VLOOKUP($R71,$R$5:$AP$71,$R$1+2,0),"")</f>
        <v>-</v>
      </c>
      <c r="D54" s="10" t="str">
        <f>IFERROR(VLOOKUP($R71,$R$5:$AP$71,$R$1+3,0),"")</f>
        <v>-</v>
      </c>
      <c r="E54" s="5"/>
      <c r="F54" s="5"/>
      <c r="G54" s="5"/>
      <c r="H54" s="5"/>
      <c r="I54" s="5"/>
      <c r="J54" s="5"/>
      <c r="K54" s="5"/>
      <c r="L54" s="5"/>
      <c r="M54" s="5"/>
      <c r="R54" s="17">
        <v>35</v>
      </c>
      <c r="S54" s="67" t="s">
        <v>306</v>
      </c>
      <c r="T54" s="68" t="s">
        <v>304</v>
      </c>
      <c r="U54" s="67" t="s">
        <v>307</v>
      </c>
      <c r="V54" s="10" t="s">
        <v>22</v>
      </c>
      <c r="W54" s="36"/>
      <c r="X54" s="18"/>
      <c r="Y54" s="35"/>
      <c r="Z54" s="36"/>
      <c r="AA54" s="5" t="s">
        <v>19</v>
      </c>
      <c r="AB54" s="5" t="s">
        <v>19</v>
      </c>
      <c r="AC54" s="5" t="s">
        <v>19</v>
      </c>
      <c r="AD54" s="5" t="s">
        <v>19</v>
      </c>
      <c r="AE54" s="18" t="s">
        <v>19</v>
      </c>
      <c r="AF54" s="18" t="s">
        <v>19</v>
      </c>
      <c r="AG54" s="18" t="s">
        <v>19</v>
      </c>
      <c r="AH54" s="18" t="s">
        <v>19</v>
      </c>
      <c r="AI54" s="18" t="s">
        <v>19</v>
      </c>
      <c r="AJ54" s="18" t="s">
        <v>19</v>
      </c>
      <c r="AK54" s="18" t="s">
        <v>19</v>
      </c>
      <c r="AL54" s="18" t="s">
        <v>19</v>
      </c>
      <c r="AM54" s="19" t="s">
        <v>19</v>
      </c>
      <c r="AN54" s="19" t="s">
        <v>19</v>
      </c>
      <c r="AO54" s="19" t="s">
        <v>19</v>
      </c>
      <c r="AP54" s="19" t="s">
        <v>19</v>
      </c>
    </row>
    <row r="55" spans="1:42" ht="57.6" x14ac:dyDescent="0.3">
      <c r="A55" s="19"/>
      <c r="B55" s="19"/>
      <c r="C55" s="19"/>
      <c r="D55" s="20"/>
      <c r="R55" s="17">
        <v>36</v>
      </c>
      <c r="S55" s="67" t="s">
        <v>308</v>
      </c>
      <c r="T55" s="68" t="s">
        <v>304</v>
      </c>
      <c r="U55" s="67" t="s">
        <v>307</v>
      </c>
      <c r="V55" s="10" t="s">
        <v>22</v>
      </c>
      <c r="W55" s="36"/>
      <c r="X55" s="18"/>
      <c r="Y55" s="35"/>
      <c r="Z55" s="36"/>
      <c r="AA55" s="5" t="s">
        <v>19</v>
      </c>
      <c r="AB55" s="5" t="s">
        <v>19</v>
      </c>
      <c r="AC55" s="5" t="s">
        <v>19</v>
      </c>
      <c r="AD55" s="5" t="s">
        <v>19</v>
      </c>
      <c r="AE55" s="18" t="s">
        <v>19</v>
      </c>
      <c r="AF55" s="18" t="s">
        <v>19</v>
      </c>
      <c r="AG55" s="18" t="s">
        <v>19</v>
      </c>
      <c r="AH55" s="18" t="s">
        <v>19</v>
      </c>
      <c r="AI55" s="18" t="s">
        <v>19</v>
      </c>
      <c r="AJ55" s="18" t="s">
        <v>19</v>
      </c>
      <c r="AK55" s="18" t="s">
        <v>19</v>
      </c>
      <c r="AL55" s="18" t="s">
        <v>19</v>
      </c>
      <c r="AM55" s="19" t="s">
        <v>19</v>
      </c>
      <c r="AN55" s="19" t="s">
        <v>19</v>
      </c>
      <c r="AO55" s="19" t="s">
        <v>19</v>
      </c>
      <c r="AP55" s="19" t="s">
        <v>19</v>
      </c>
    </row>
    <row r="56" spans="1:42" x14ac:dyDescent="0.3">
      <c r="A56" s="19"/>
      <c r="B56" s="19"/>
      <c r="C56" s="19"/>
      <c r="D56" s="20"/>
      <c r="R56" s="17">
        <v>37</v>
      </c>
      <c r="S56" s="67" t="s">
        <v>309</v>
      </c>
      <c r="T56" s="68" t="s">
        <v>304</v>
      </c>
      <c r="U56" s="67" t="s">
        <v>310</v>
      </c>
      <c r="V56" s="10" t="s">
        <v>22</v>
      </c>
      <c r="W56" s="36"/>
      <c r="X56" s="18"/>
      <c r="Y56" s="35"/>
      <c r="Z56" s="36"/>
      <c r="AA56" s="5" t="s">
        <v>19</v>
      </c>
      <c r="AB56" s="5" t="s">
        <v>19</v>
      </c>
      <c r="AC56" s="5" t="s">
        <v>19</v>
      </c>
      <c r="AD56" s="5" t="s">
        <v>19</v>
      </c>
      <c r="AE56" s="18" t="s">
        <v>19</v>
      </c>
      <c r="AF56" s="18" t="s">
        <v>19</v>
      </c>
      <c r="AG56" s="18" t="s">
        <v>19</v>
      </c>
      <c r="AH56" s="18" t="s">
        <v>19</v>
      </c>
      <c r="AI56" s="18" t="s">
        <v>19</v>
      </c>
      <c r="AJ56" s="18" t="s">
        <v>19</v>
      </c>
      <c r="AK56" s="18" t="s">
        <v>19</v>
      </c>
      <c r="AL56" s="18" t="s">
        <v>19</v>
      </c>
      <c r="AM56" s="19" t="s">
        <v>19</v>
      </c>
      <c r="AN56" s="19" t="s">
        <v>19</v>
      </c>
      <c r="AO56" s="19" t="s">
        <v>19</v>
      </c>
      <c r="AP56" s="19" t="s">
        <v>19</v>
      </c>
    </row>
    <row r="57" spans="1:42" x14ac:dyDescent="0.3">
      <c r="A57" s="19"/>
      <c r="B57" s="19"/>
      <c r="C57" s="19"/>
      <c r="D57" s="20"/>
      <c r="R57" s="17">
        <v>38</v>
      </c>
      <c r="W57" s="36"/>
      <c r="X57" s="18"/>
      <c r="Y57" s="35"/>
      <c r="Z57" s="36"/>
      <c r="AE57" s="18" t="s">
        <v>19</v>
      </c>
      <c r="AF57" s="18" t="s">
        <v>19</v>
      </c>
      <c r="AG57" s="18" t="s">
        <v>19</v>
      </c>
      <c r="AH57" s="18" t="s">
        <v>19</v>
      </c>
      <c r="AI57" s="18" t="s">
        <v>19</v>
      </c>
      <c r="AJ57" s="18" t="s">
        <v>19</v>
      </c>
      <c r="AK57" s="18" t="s">
        <v>19</v>
      </c>
      <c r="AL57" s="18" t="s">
        <v>19</v>
      </c>
    </row>
    <row r="58" spans="1:42" ht="134.25" customHeight="1" x14ac:dyDescent="0.3">
      <c r="A58" s="19"/>
      <c r="B58" s="19"/>
      <c r="C58" s="19"/>
      <c r="D58" s="20"/>
      <c r="R58" s="17">
        <v>39</v>
      </c>
      <c r="S58" s="36" t="s">
        <v>19</v>
      </c>
      <c r="T58" s="18" t="s">
        <v>19</v>
      </c>
      <c r="U58" s="35" t="s">
        <v>19</v>
      </c>
      <c r="V58" s="36" t="s">
        <v>19</v>
      </c>
    </row>
    <row r="59" spans="1:42" x14ac:dyDescent="0.3">
      <c r="A59" s="19"/>
      <c r="B59" s="19"/>
      <c r="C59" s="19"/>
      <c r="D59" s="20"/>
      <c r="R59" s="17">
        <v>40</v>
      </c>
      <c r="S59" s="19"/>
      <c r="T59" s="19"/>
      <c r="U59" s="19"/>
      <c r="W59" s="19"/>
      <c r="X59" s="19"/>
      <c r="Y59" s="19"/>
      <c r="Z59" s="19"/>
    </row>
    <row r="60" spans="1:42" x14ac:dyDescent="0.3">
      <c r="A60" s="19" t="str">
        <f>IFERROR(VLOOKUP($R63,$R$6:$AP$56,$R$1,0),"")</f>
        <v/>
      </c>
      <c r="B60" s="19" t="str">
        <f>IFERROR(VLOOKUP($R63,$R$6:$AP$56,$R$1+1,0),"")</f>
        <v/>
      </c>
      <c r="C60" s="19" t="str">
        <f>IFERROR(VLOOKUP($R63,$R$6:$AP$56,$R$1+2,0),"")</f>
        <v/>
      </c>
      <c r="D60" s="20" t="str">
        <f>IFERROR(VLOOKUP($R63,$R$6:$AP$56,$R$1+3,0),"")</f>
        <v/>
      </c>
      <c r="R60" s="17">
        <v>41</v>
      </c>
      <c r="S60" s="19"/>
      <c r="T60" s="19"/>
      <c r="U60" s="19"/>
      <c r="W60" s="19"/>
      <c r="X60" s="19"/>
      <c r="Y60" s="19"/>
    </row>
    <row r="61" spans="1:42" x14ac:dyDescent="0.3">
      <c r="A61" s="19" t="str">
        <f>IFERROR(VLOOKUP($R64,$R$6:$AP$56,$R$1,0),"")</f>
        <v/>
      </c>
      <c r="B61" s="19" t="str">
        <f>IFERROR(VLOOKUP($R64,$R$6:$AP$56,$R$1+1,0),"")</f>
        <v/>
      </c>
      <c r="C61" s="19" t="str">
        <f>IFERROR(VLOOKUP($R64,$R$6:$AP$56,$R$1+2,0),"")</f>
        <v/>
      </c>
      <c r="D61" s="20" t="str">
        <f>IFERROR(VLOOKUP($R64,$R$6:$AP$56,$R$1+3,0),"")</f>
        <v/>
      </c>
      <c r="R61" s="17">
        <v>42</v>
      </c>
      <c r="S61" s="19" t="s">
        <v>19</v>
      </c>
      <c r="T61" s="19" t="s">
        <v>19</v>
      </c>
      <c r="U61" s="19" t="s">
        <v>19</v>
      </c>
      <c r="V61" s="19" t="s">
        <v>19</v>
      </c>
      <c r="W61" s="19"/>
      <c r="X61" s="19"/>
      <c r="Y61" s="19"/>
    </row>
    <row r="62" spans="1:42" x14ac:dyDescent="0.3">
      <c r="A62" s="19" t="str">
        <f>IFERROR(VLOOKUP($R65,$R$6:$AP$56,$R$1,0),"")</f>
        <v/>
      </c>
      <c r="B62" s="19" t="str">
        <f>IFERROR(VLOOKUP($R65,$R$6:$AP$56,$R$1+1,0),"")</f>
        <v/>
      </c>
      <c r="C62" s="19" t="str">
        <f>IFERROR(VLOOKUP($R65,$R$6:$AP$56,$R$1+2,0),"")</f>
        <v/>
      </c>
      <c r="D62" s="20" t="str">
        <f>IFERROR(VLOOKUP($R65,$R$6:$AP$56,$R$1+3,0),"")</f>
        <v/>
      </c>
      <c r="R62" s="17">
        <v>43</v>
      </c>
      <c r="S62" s="19"/>
      <c r="T62" s="19"/>
      <c r="U62" s="19"/>
      <c r="V62" s="19"/>
    </row>
    <row r="63" spans="1:42" x14ac:dyDescent="0.3">
      <c r="R63" s="17">
        <v>44</v>
      </c>
    </row>
    <row r="64" spans="1:42" ht="129.6" x14ac:dyDescent="0.3">
      <c r="R64" s="5">
        <v>45</v>
      </c>
      <c r="S64" s="5" t="s">
        <v>331</v>
      </c>
      <c r="T64" s="23" t="s">
        <v>335</v>
      </c>
      <c r="U64" s="23" t="s">
        <v>340</v>
      </c>
      <c r="V64" s="15" t="s">
        <v>21</v>
      </c>
      <c r="W64" s="5" t="s">
        <v>331</v>
      </c>
      <c r="X64" s="23" t="s">
        <v>335</v>
      </c>
      <c r="Y64" s="23" t="s">
        <v>332</v>
      </c>
      <c r="Z64" s="15" t="s">
        <v>21</v>
      </c>
    </row>
    <row r="65" spans="18:42" ht="28.8" x14ac:dyDescent="0.3">
      <c r="R65" s="5">
        <v>46</v>
      </c>
      <c r="S65" s="5" t="s">
        <v>343</v>
      </c>
      <c r="T65" s="23" t="s">
        <v>344</v>
      </c>
      <c r="U65" s="5" t="s">
        <v>338</v>
      </c>
      <c r="V65" s="15" t="s">
        <v>21</v>
      </c>
      <c r="W65" s="5" t="s">
        <v>343</v>
      </c>
      <c r="X65" s="23" t="s">
        <v>344</v>
      </c>
      <c r="Y65" s="5" t="s">
        <v>338</v>
      </c>
      <c r="Z65" s="15" t="s">
        <v>21</v>
      </c>
    </row>
    <row r="66" spans="18:42" ht="57.6" x14ac:dyDescent="0.3">
      <c r="R66" s="5">
        <v>47</v>
      </c>
      <c r="S66" s="23" t="s">
        <v>333</v>
      </c>
      <c r="T66" s="23" t="s">
        <v>334</v>
      </c>
      <c r="U66" s="5" t="s">
        <v>338</v>
      </c>
      <c r="V66" s="15" t="s">
        <v>21</v>
      </c>
      <c r="W66" s="23" t="s">
        <v>333</v>
      </c>
      <c r="X66" s="23" t="s">
        <v>334</v>
      </c>
      <c r="Y66" s="5" t="s">
        <v>338</v>
      </c>
      <c r="Z66" s="15" t="s">
        <v>21</v>
      </c>
    </row>
    <row r="67" spans="18:42" ht="57.6" x14ac:dyDescent="0.3">
      <c r="R67" s="5">
        <v>48</v>
      </c>
      <c r="S67" s="23" t="s">
        <v>336</v>
      </c>
      <c r="T67" s="23" t="s">
        <v>334</v>
      </c>
      <c r="U67" s="23" t="s">
        <v>337</v>
      </c>
      <c r="V67" s="15" t="s">
        <v>21</v>
      </c>
      <c r="W67" s="23" t="s">
        <v>336</v>
      </c>
      <c r="X67" s="23" t="s">
        <v>334</v>
      </c>
      <c r="Y67" s="23" t="s">
        <v>337</v>
      </c>
      <c r="Z67" s="15" t="s">
        <v>21</v>
      </c>
    </row>
    <row r="68" spans="18:42" x14ac:dyDescent="0.3">
      <c r="R68" s="5">
        <v>49</v>
      </c>
      <c r="S68" s="5" t="s">
        <v>345</v>
      </c>
      <c r="T68" s="5" t="s">
        <v>346</v>
      </c>
      <c r="U68" s="5" t="s">
        <v>119</v>
      </c>
      <c r="V68" s="15" t="s">
        <v>21</v>
      </c>
      <c r="W68" s="5" t="s">
        <v>345</v>
      </c>
      <c r="X68" s="5" t="s">
        <v>346</v>
      </c>
      <c r="Y68" s="5" t="s">
        <v>119</v>
      </c>
      <c r="Z68" s="15" t="s">
        <v>21</v>
      </c>
    </row>
    <row r="69" spans="18:42" ht="57.6" x14ac:dyDescent="0.3">
      <c r="R69" s="5">
        <v>50</v>
      </c>
      <c r="S69" s="5" t="s">
        <v>347</v>
      </c>
      <c r="T69" s="5" t="s">
        <v>348</v>
      </c>
      <c r="U69" s="23" t="s">
        <v>349</v>
      </c>
      <c r="V69" s="15" t="s">
        <v>21</v>
      </c>
      <c r="W69" s="5" t="s">
        <v>347</v>
      </c>
      <c r="X69" s="5" t="s">
        <v>348</v>
      </c>
      <c r="Y69" s="23" t="s">
        <v>349</v>
      </c>
      <c r="Z69" s="15" t="s">
        <v>21</v>
      </c>
    </row>
    <row r="70" spans="18:42" ht="86.4" x14ac:dyDescent="0.3">
      <c r="R70" s="5">
        <v>51</v>
      </c>
      <c r="S70" s="26" t="s">
        <v>327</v>
      </c>
      <c r="T70" s="26" t="s">
        <v>329</v>
      </c>
      <c r="U70" s="26" t="s">
        <v>328</v>
      </c>
      <c r="V70" s="27" t="s">
        <v>22</v>
      </c>
      <c r="W70" s="26" t="s">
        <v>327</v>
      </c>
      <c r="X70" s="26" t="s">
        <v>329</v>
      </c>
      <c r="Y70" s="26" t="s">
        <v>328</v>
      </c>
      <c r="Z70" s="27" t="s">
        <v>22</v>
      </c>
    </row>
    <row r="71" spans="18:42" ht="72" x14ac:dyDescent="0.3">
      <c r="R71" s="5">
        <v>52</v>
      </c>
      <c r="S71" s="5" t="s">
        <v>360</v>
      </c>
      <c r="T71" s="23" t="s">
        <v>362</v>
      </c>
      <c r="U71" s="5" t="s">
        <v>361</v>
      </c>
      <c r="V71" s="5" t="s">
        <v>22</v>
      </c>
      <c r="W71" s="5" t="s">
        <v>19</v>
      </c>
      <c r="X71" s="5" t="s">
        <v>19</v>
      </c>
      <c r="Y71" s="5" t="s">
        <v>19</v>
      </c>
      <c r="Z71" s="5" t="s">
        <v>19</v>
      </c>
      <c r="AA71" s="5" t="s">
        <v>360</v>
      </c>
      <c r="AB71" s="23" t="s">
        <v>362</v>
      </c>
      <c r="AC71" s="5" t="s">
        <v>361</v>
      </c>
      <c r="AD71" s="5" t="s">
        <v>22</v>
      </c>
      <c r="AE71" s="5" t="s">
        <v>19</v>
      </c>
      <c r="AF71" s="5" t="s">
        <v>19</v>
      </c>
      <c r="AG71" s="5" t="s">
        <v>19</v>
      </c>
      <c r="AH71" s="5" t="s">
        <v>19</v>
      </c>
      <c r="AI71" s="5" t="s">
        <v>19</v>
      </c>
      <c r="AJ71" s="5" t="s">
        <v>19</v>
      </c>
      <c r="AK71" s="5" t="s">
        <v>19</v>
      </c>
      <c r="AL71" s="5" t="s">
        <v>19</v>
      </c>
      <c r="AM71" s="5" t="s">
        <v>19</v>
      </c>
      <c r="AN71" s="5" t="s">
        <v>19</v>
      </c>
      <c r="AO71" s="5" t="s">
        <v>19</v>
      </c>
      <c r="AP71" s="5" t="s">
        <v>19</v>
      </c>
    </row>
  </sheetData>
  <sheetProtection formatColumns="0" formatRows="0"/>
  <mergeCells count="1">
    <mergeCell ref="B1:D1"/>
  </mergeCells>
  <dataValidations count="2"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6 AD5 AH5 AL5 AP8 Z5:Z6 Z11 AD7 AH7 AL7 AD14:AD20 V53:V56 V47 Z47 D34:D37 D42:D54 D29 Z70 D20:D24 V70 D5:D16" xr:uid="{581A2A83-343F-41E9-9652-50CF510EC4C8}"/>
    <dataValidation type="list" allowBlank="1" showInputMessage="1" showErrorMessage="1" sqref="B2" xr:uid="{427BFFE5-BEF3-4C5B-8A12-0605655CF01A}">
      <formula1>$O$1:$O$6</formula1>
    </dataValidation>
  </dataValidations>
  <pageMargins left="0.7" right="0.7" top="0.75" bottom="0.75" header="0.3" footer="0.3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>
    <tabColor theme="4" tint="-0.249977111117893"/>
  </sheetPr>
  <dimension ref="A1:L36"/>
  <sheetViews>
    <sheetView zoomScaleNormal="100" workbookViewId="0">
      <selection activeCell="P35" sqref="P35"/>
    </sheetView>
  </sheetViews>
  <sheetFormatPr defaultColWidth="9.109375" defaultRowHeight="14.4" x14ac:dyDescent="0.3"/>
  <cols>
    <col min="1" max="1" width="9.109375" style="45"/>
    <col min="2" max="2" width="15" style="45" customWidth="1"/>
    <col min="3" max="16384" width="9.109375" style="45"/>
  </cols>
  <sheetData>
    <row r="1" spans="1:12" ht="21" x14ac:dyDescent="0.4">
      <c r="A1" s="63" t="s">
        <v>252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6" x14ac:dyDescent="0.3">
      <c r="A2" s="47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30.75" customHeight="1" x14ac:dyDescent="0.3">
      <c r="A3" s="91" t="s">
        <v>253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2" ht="15.6" x14ac:dyDescent="0.3">
      <c r="A4" s="47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2" ht="15.6" x14ac:dyDescent="0.3">
      <c r="A5" s="55" t="s">
        <v>251</v>
      </c>
      <c r="B5" s="54" t="s">
        <v>250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6.2" thickBot="1" x14ac:dyDescent="0.35">
      <c r="A6" s="55"/>
      <c r="B6" s="54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5" thickBot="1" x14ac:dyDescent="0.35">
      <c r="A7" s="51" t="s">
        <v>242</v>
      </c>
      <c r="B7" s="62" t="s">
        <v>249</v>
      </c>
      <c r="C7" s="46"/>
      <c r="D7" s="46"/>
      <c r="E7" s="46"/>
      <c r="F7" s="46"/>
      <c r="G7" s="46"/>
      <c r="H7" s="46"/>
      <c r="I7" s="46"/>
      <c r="J7" s="46"/>
      <c r="K7" s="46"/>
    </row>
    <row r="8" spans="1:12" x14ac:dyDescent="0.3">
      <c r="A8" s="61">
        <v>1</v>
      </c>
      <c r="B8" s="60" t="s">
        <v>151</v>
      </c>
      <c r="C8" s="46"/>
      <c r="D8" s="46"/>
      <c r="E8" s="46"/>
      <c r="F8" s="46"/>
      <c r="G8" s="46"/>
      <c r="H8" s="46"/>
      <c r="I8" s="46"/>
      <c r="J8" s="46"/>
      <c r="K8" s="46"/>
    </row>
    <row r="9" spans="1:12" x14ac:dyDescent="0.3">
      <c r="A9" s="59">
        <v>2</v>
      </c>
      <c r="B9" s="58" t="s">
        <v>150</v>
      </c>
      <c r="C9" s="46"/>
      <c r="D9" s="46"/>
      <c r="E9" s="46"/>
      <c r="F9" s="46"/>
      <c r="G9" s="46"/>
      <c r="H9" s="46"/>
      <c r="I9" s="46"/>
      <c r="J9" s="46"/>
      <c r="K9" s="46"/>
    </row>
    <row r="10" spans="1:12" x14ac:dyDescent="0.3">
      <c r="A10" s="59">
        <v>3</v>
      </c>
      <c r="B10" s="58" t="s">
        <v>149</v>
      </c>
      <c r="C10" s="46"/>
      <c r="D10" s="46"/>
      <c r="E10" s="46"/>
      <c r="F10" s="46"/>
      <c r="G10" s="46"/>
      <c r="H10" s="46"/>
      <c r="I10" s="46"/>
      <c r="J10" s="46"/>
      <c r="K10" s="46"/>
    </row>
    <row r="11" spans="1:12" x14ac:dyDescent="0.3">
      <c r="A11" s="59">
        <v>4</v>
      </c>
      <c r="B11" s="58" t="s">
        <v>148</v>
      </c>
      <c r="C11" s="46"/>
      <c r="D11" s="46"/>
      <c r="E11" s="46"/>
      <c r="F11" s="46"/>
      <c r="G11" s="46"/>
      <c r="H11" s="46"/>
      <c r="I11" s="46"/>
      <c r="J11" s="46"/>
      <c r="K11" s="46"/>
    </row>
    <row r="12" spans="1:12" x14ac:dyDescent="0.3">
      <c r="A12" s="59">
        <v>5</v>
      </c>
      <c r="B12" s="58" t="s">
        <v>152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1:12" ht="15" thickBot="1" x14ac:dyDescent="0.35">
      <c r="A13" s="57">
        <v>6</v>
      </c>
      <c r="B13" s="56" t="s">
        <v>157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1:12" ht="15.6" x14ac:dyDescent="0.3">
      <c r="A14" s="47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2" ht="15.6" x14ac:dyDescent="0.3">
      <c r="A15" s="55" t="s">
        <v>248</v>
      </c>
      <c r="B15" s="54" t="s">
        <v>247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15.6" x14ac:dyDescent="0.3">
      <c r="A16" s="47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2" ht="16.2" thickBot="1" x14ac:dyDescent="0.35">
      <c r="A17" s="53" t="s">
        <v>246</v>
      </c>
      <c r="B17" s="52" t="s">
        <v>245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15" thickBot="1" x14ac:dyDescent="0.35">
      <c r="A18" s="51" t="s">
        <v>242</v>
      </c>
      <c r="B18" s="82" t="s">
        <v>55</v>
      </c>
      <c r="C18" s="83"/>
      <c r="D18" s="83"/>
      <c r="E18" s="83"/>
      <c r="F18" s="83"/>
      <c r="G18" s="83"/>
      <c r="H18" s="83"/>
      <c r="I18" s="83"/>
      <c r="J18" s="83"/>
      <c r="K18" s="84"/>
    </row>
    <row r="19" spans="1:12" ht="15.6" x14ac:dyDescent="0.3">
      <c r="A19" s="50">
        <v>1</v>
      </c>
      <c r="B19" s="92" t="s">
        <v>235</v>
      </c>
      <c r="C19" s="93"/>
      <c r="D19" s="93"/>
      <c r="E19" s="93"/>
      <c r="F19" s="93"/>
      <c r="G19" s="93"/>
      <c r="H19" s="93"/>
      <c r="I19" s="93"/>
      <c r="J19" s="93"/>
      <c r="K19" s="94"/>
    </row>
    <row r="20" spans="1:12" ht="15.6" x14ac:dyDescent="0.3">
      <c r="A20" s="49">
        <v>2</v>
      </c>
      <c r="B20" s="88" t="s">
        <v>236</v>
      </c>
      <c r="C20" s="89"/>
      <c r="D20" s="89"/>
      <c r="E20" s="89"/>
      <c r="F20" s="89"/>
      <c r="G20" s="89"/>
      <c r="H20" s="89"/>
      <c r="I20" s="89"/>
      <c r="J20" s="89"/>
      <c r="K20" s="90"/>
    </row>
    <row r="21" spans="1:12" ht="15.6" x14ac:dyDescent="0.3">
      <c r="A21" s="50">
        <v>3</v>
      </c>
      <c r="B21" s="88" t="s">
        <v>237</v>
      </c>
      <c r="C21" s="89"/>
      <c r="D21" s="89"/>
      <c r="E21" s="89"/>
      <c r="F21" s="89"/>
      <c r="G21" s="89"/>
      <c r="H21" s="89"/>
      <c r="I21" s="89"/>
      <c r="J21" s="89"/>
      <c r="K21" s="90"/>
    </row>
    <row r="22" spans="1:12" ht="15.6" x14ac:dyDescent="0.3">
      <c r="A22" s="49">
        <v>4</v>
      </c>
      <c r="B22" s="88" t="s">
        <v>238</v>
      </c>
      <c r="C22" s="89"/>
      <c r="D22" s="89"/>
      <c r="E22" s="89"/>
      <c r="F22" s="89"/>
      <c r="G22" s="89"/>
      <c r="H22" s="89"/>
      <c r="I22" s="89"/>
      <c r="J22" s="89"/>
      <c r="K22" s="90"/>
    </row>
    <row r="23" spans="1:12" ht="15.6" x14ac:dyDescent="0.3">
      <c r="A23" s="50">
        <v>5</v>
      </c>
      <c r="B23" s="88" t="s">
        <v>239</v>
      </c>
      <c r="C23" s="89"/>
      <c r="D23" s="89"/>
      <c r="E23" s="89"/>
      <c r="F23" s="89"/>
      <c r="G23" s="89"/>
      <c r="H23" s="89"/>
      <c r="I23" s="89"/>
      <c r="J23" s="89"/>
      <c r="K23" s="90"/>
    </row>
    <row r="24" spans="1:12" ht="15.6" x14ac:dyDescent="0.3">
      <c r="A24" s="49">
        <v>6</v>
      </c>
      <c r="B24" s="88" t="s">
        <v>240</v>
      </c>
      <c r="C24" s="89"/>
      <c r="D24" s="89"/>
      <c r="E24" s="89"/>
      <c r="F24" s="89"/>
      <c r="G24" s="89"/>
      <c r="H24" s="89"/>
      <c r="I24" s="89"/>
      <c r="J24" s="89"/>
      <c r="K24" s="90"/>
    </row>
    <row r="25" spans="1:12" ht="16.2" thickBot="1" x14ac:dyDescent="0.35">
      <c r="A25" s="48">
        <v>7</v>
      </c>
      <c r="B25" s="79" t="s">
        <v>241</v>
      </c>
      <c r="C25" s="80"/>
      <c r="D25" s="80"/>
      <c r="E25" s="80"/>
      <c r="F25" s="80"/>
      <c r="G25" s="80"/>
      <c r="H25" s="80"/>
      <c r="I25" s="80"/>
      <c r="J25" s="80"/>
      <c r="K25" s="81"/>
    </row>
    <row r="26" spans="1:12" ht="15.6" x14ac:dyDescent="0.3">
      <c r="A26" s="47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2" ht="16.2" thickBot="1" x14ac:dyDescent="0.35">
      <c r="A27" s="53" t="s">
        <v>244</v>
      </c>
      <c r="B27" s="52" t="s">
        <v>243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ht="15" thickBot="1" x14ac:dyDescent="0.35">
      <c r="A28" s="51" t="s">
        <v>242</v>
      </c>
      <c r="B28" s="82" t="s">
        <v>55</v>
      </c>
      <c r="C28" s="83"/>
      <c r="D28" s="83"/>
      <c r="E28" s="83"/>
      <c r="F28" s="83"/>
      <c r="G28" s="83"/>
      <c r="H28" s="83"/>
      <c r="I28" s="83"/>
      <c r="J28" s="83"/>
      <c r="K28" s="84"/>
    </row>
    <row r="29" spans="1:12" ht="15.6" x14ac:dyDescent="0.3">
      <c r="A29" s="50">
        <v>1</v>
      </c>
      <c r="B29" s="85" t="s">
        <v>241</v>
      </c>
      <c r="C29" s="86"/>
      <c r="D29" s="86"/>
      <c r="E29" s="86"/>
      <c r="F29" s="86"/>
      <c r="G29" s="86"/>
      <c r="H29" s="86"/>
      <c r="I29" s="86"/>
      <c r="J29" s="86"/>
      <c r="K29" s="87"/>
    </row>
    <row r="30" spans="1:12" ht="15.6" x14ac:dyDescent="0.3">
      <c r="A30" s="49">
        <v>2</v>
      </c>
      <c r="B30" s="88" t="s">
        <v>240</v>
      </c>
      <c r="C30" s="89"/>
      <c r="D30" s="89"/>
      <c r="E30" s="89"/>
      <c r="F30" s="89"/>
      <c r="G30" s="89"/>
      <c r="H30" s="89"/>
      <c r="I30" s="89"/>
      <c r="J30" s="89"/>
      <c r="K30" s="90"/>
    </row>
    <row r="31" spans="1:12" ht="15.6" x14ac:dyDescent="0.3">
      <c r="A31" s="50">
        <v>3</v>
      </c>
      <c r="B31" s="88" t="s">
        <v>239</v>
      </c>
      <c r="C31" s="89"/>
      <c r="D31" s="89"/>
      <c r="E31" s="89"/>
      <c r="F31" s="89"/>
      <c r="G31" s="89"/>
      <c r="H31" s="89"/>
      <c r="I31" s="89"/>
      <c r="J31" s="89"/>
      <c r="K31" s="90"/>
    </row>
    <row r="32" spans="1:12" ht="15.6" x14ac:dyDescent="0.3">
      <c r="A32" s="49">
        <v>4</v>
      </c>
      <c r="B32" s="88" t="s">
        <v>238</v>
      </c>
      <c r="C32" s="89"/>
      <c r="D32" s="89"/>
      <c r="E32" s="89"/>
      <c r="F32" s="89"/>
      <c r="G32" s="89"/>
      <c r="H32" s="89"/>
      <c r="I32" s="89"/>
      <c r="J32" s="89"/>
      <c r="K32" s="90"/>
    </row>
    <row r="33" spans="1:11" ht="15.6" x14ac:dyDescent="0.3">
      <c r="A33" s="50">
        <v>5</v>
      </c>
      <c r="B33" s="88" t="s">
        <v>237</v>
      </c>
      <c r="C33" s="89"/>
      <c r="D33" s="89"/>
      <c r="E33" s="89"/>
      <c r="F33" s="89"/>
      <c r="G33" s="89"/>
      <c r="H33" s="89"/>
      <c r="I33" s="89"/>
      <c r="J33" s="89"/>
      <c r="K33" s="90"/>
    </row>
    <row r="34" spans="1:11" ht="15.6" x14ac:dyDescent="0.3">
      <c r="A34" s="49">
        <v>6</v>
      </c>
      <c r="B34" s="88" t="s">
        <v>236</v>
      </c>
      <c r="C34" s="89"/>
      <c r="D34" s="89"/>
      <c r="E34" s="89"/>
      <c r="F34" s="89"/>
      <c r="G34" s="89"/>
      <c r="H34" s="89"/>
      <c r="I34" s="89"/>
      <c r="J34" s="89"/>
      <c r="K34" s="90"/>
    </row>
    <row r="35" spans="1:11" ht="16.2" thickBot="1" x14ac:dyDescent="0.35">
      <c r="A35" s="48">
        <v>7</v>
      </c>
      <c r="B35" s="79" t="s">
        <v>235</v>
      </c>
      <c r="C35" s="80"/>
      <c r="D35" s="80"/>
      <c r="E35" s="80"/>
      <c r="F35" s="80"/>
      <c r="G35" s="80"/>
      <c r="H35" s="80"/>
      <c r="I35" s="80"/>
      <c r="J35" s="80"/>
      <c r="K35" s="81"/>
    </row>
    <row r="36" spans="1:11" ht="15.6" x14ac:dyDescent="0.3">
      <c r="A36" s="47"/>
      <c r="B36" s="46"/>
      <c r="C36" s="46"/>
      <c r="D36" s="46"/>
      <c r="E36" s="46"/>
      <c r="F36" s="46"/>
      <c r="G36" s="46"/>
      <c r="H36" s="46"/>
      <c r="I36" s="46"/>
      <c r="J36" s="46"/>
      <c r="K36" s="46"/>
    </row>
  </sheetData>
  <mergeCells count="17">
    <mergeCell ref="A3:K3"/>
    <mergeCell ref="B33:K33"/>
    <mergeCell ref="B24:K24"/>
    <mergeCell ref="B25:K25"/>
    <mergeCell ref="B18:K18"/>
    <mergeCell ref="B19:K19"/>
    <mergeCell ref="B20:K20"/>
    <mergeCell ref="B21:K21"/>
    <mergeCell ref="B22:K22"/>
    <mergeCell ref="B23:K23"/>
    <mergeCell ref="B35:K35"/>
    <mergeCell ref="B28:K28"/>
    <mergeCell ref="B29:K29"/>
    <mergeCell ref="B30:K30"/>
    <mergeCell ref="B31:K31"/>
    <mergeCell ref="B32:K32"/>
    <mergeCell ref="B34:K34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E16"/>
  <sheetViews>
    <sheetView zoomScaleNormal="100" workbookViewId="0">
      <selection activeCell="B7" sqref="B7"/>
    </sheetView>
  </sheetViews>
  <sheetFormatPr defaultColWidth="9.109375" defaultRowHeight="14.4" x14ac:dyDescent="0.3"/>
  <cols>
    <col min="1" max="1" width="35.44140625" style="7" bestFit="1" customWidth="1"/>
    <col min="2" max="2" width="47.88671875" style="7" bestFit="1" customWidth="1"/>
    <col min="3" max="3" width="21.5546875" style="7" bestFit="1" customWidth="1"/>
    <col min="4" max="4" width="19.109375" style="7" customWidth="1"/>
    <col min="5" max="16384" width="9.109375" style="7"/>
  </cols>
  <sheetData>
    <row r="1" spans="1:5" ht="18" x14ac:dyDescent="0.3">
      <c r="A1" s="3" t="s">
        <v>3</v>
      </c>
      <c r="B1" s="4" t="s">
        <v>4</v>
      </c>
      <c r="C1" s="5"/>
      <c r="D1" s="39" t="s">
        <v>269</v>
      </c>
      <c r="E1" s="6"/>
    </row>
    <row r="2" spans="1:5" x14ac:dyDescent="0.3">
      <c r="A2" s="5"/>
      <c r="B2" s="5"/>
      <c r="C2" s="5"/>
      <c r="D2" s="5"/>
      <c r="E2" s="6"/>
    </row>
    <row r="3" spans="1:5" x14ac:dyDescent="0.3">
      <c r="A3" s="8" t="s">
        <v>18</v>
      </c>
      <c r="B3" s="8" t="s">
        <v>1</v>
      </c>
      <c r="C3" s="8" t="s">
        <v>2</v>
      </c>
      <c r="D3" s="8" t="s">
        <v>5</v>
      </c>
    </row>
    <row r="4" spans="1:5" x14ac:dyDescent="0.3">
      <c r="A4" s="9" t="s">
        <v>6</v>
      </c>
      <c r="B4" s="9" t="s">
        <v>96</v>
      </c>
      <c r="C4" s="9" t="s">
        <v>10</v>
      </c>
      <c r="D4" s="10" t="s">
        <v>22</v>
      </c>
      <c r="E4" s="11"/>
    </row>
    <row r="5" spans="1:5" ht="57.6" x14ac:dyDescent="0.3">
      <c r="A5" s="9" t="s">
        <v>7</v>
      </c>
      <c r="B5" s="9" t="s">
        <v>95</v>
      </c>
      <c r="C5" s="9" t="s">
        <v>11</v>
      </c>
      <c r="D5" s="10" t="s">
        <v>21</v>
      </c>
    </row>
    <row r="6" spans="1:5" ht="28.8" x14ac:dyDescent="0.3">
      <c r="A6" s="9" t="s">
        <v>8</v>
      </c>
      <c r="B6" s="9" t="s">
        <v>93</v>
      </c>
      <c r="C6" s="9" t="s">
        <v>12</v>
      </c>
      <c r="D6" s="10" t="s">
        <v>22</v>
      </c>
    </row>
    <row r="7" spans="1:5" ht="43.2" x14ac:dyDescent="0.3">
      <c r="A7" s="9" t="s">
        <v>9</v>
      </c>
      <c r="B7" s="9" t="s">
        <v>94</v>
      </c>
      <c r="C7" s="9" t="s">
        <v>205</v>
      </c>
      <c r="D7" s="10" t="s">
        <v>22</v>
      </c>
    </row>
    <row r="8" spans="1:5" x14ac:dyDescent="0.3">
      <c r="A8" s="12"/>
      <c r="B8" s="12"/>
      <c r="C8" s="12"/>
      <c r="D8" s="12"/>
    </row>
    <row r="9" spans="1:5" x14ac:dyDescent="0.3">
      <c r="A9" s="12"/>
      <c r="B9" s="12"/>
      <c r="C9" s="12"/>
      <c r="D9" s="12"/>
    </row>
    <row r="10" spans="1:5" ht="35.25" customHeight="1" x14ac:dyDescent="0.3">
      <c r="A10" s="75" t="s">
        <v>83</v>
      </c>
      <c r="B10" s="75"/>
      <c r="C10" s="75"/>
      <c r="D10" s="75"/>
    </row>
    <row r="11" spans="1:5" x14ac:dyDescent="0.3">
      <c r="A11" s="75" t="s">
        <v>85</v>
      </c>
      <c r="B11" s="75"/>
      <c r="C11" s="75"/>
      <c r="D11" s="12"/>
    </row>
    <row r="12" spans="1:5" x14ac:dyDescent="0.3">
      <c r="A12" s="75" t="s">
        <v>86</v>
      </c>
      <c r="B12" s="75"/>
      <c r="C12" s="75"/>
      <c r="D12" s="12"/>
    </row>
    <row r="13" spans="1:5" x14ac:dyDescent="0.3">
      <c r="A13" s="75" t="s">
        <v>84</v>
      </c>
      <c r="B13" s="75"/>
      <c r="C13" s="75"/>
      <c r="D13" s="12"/>
    </row>
    <row r="14" spans="1:5" x14ac:dyDescent="0.3">
      <c r="A14" s="12"/>
      <c r="B14" s="12"/>
      <c r="C14" s="12"/>
      <c r="D14" s="12"/>
    </row>
    <row r="15" spans="1:5" x14ac:dyDescent="0.3">
      <c r="A15" s="76" t="s">
        <v>89</v>
      </c>
      <c r="B15" s="76"/>
      <c r="C15" s="76"/>
      <c r="D15" s="76"/>
    </row>
    <row r="16" spans="1:5" x14ac:dyDescent="0.3">
      <c r="A16" s="13"/>
      <c r="B16" s="13"/>
      <c r="C16" s="13"/>
      <c r="D16" s="13"/>
    </row>
  </sheetData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AQ40"/>
  <sheetViews>
    <sheetView zoomScale="55" zoomScaleNormal="55" workbookViewId="0">
      <pane ySplit="4" topLeftCell="A11" activePane="bottomLeft" state="frozen"/>
      <selection pane="bottomLeft" activeCell="B13" sqref="B13"/>
    </sheetView>
  </sheetViews>
  <sheetFormatPr defaultColWidth="0" defaultRowHeight="14.4" x14ac:dyDescent="0.3"/>
  <cols>
    <col min="1" max="1" width="34" style="5" customWidth="1"/>
    <col min="2" max="2" width="66" style="5" customWidth="1"/>
    <col min="3" max="3" width="34.5546875" style="5" customWidth="1"/>
    <col min="4" max="4" width="18" style="15" customWidth="1"/>
    <col min="5" max="5" width="9.109375" style="5" customWidth="1"/>
    <col min="6" max="6" width="9.109375" style="5" hidden="1" customWidth="1"/>
    <col min="7" max="7" width="44.44140625" style="5" hidden="1" customWidth="1"/>
    <col min="8" max="18" width="9.109375" style="5" hidden="1" customWidth="1"/>
    <col min="19" max="19" width="34" style="5" hidden="1" customWidth="1"/>
    <col min="20" max="20" width="66" style="5" hidden="1" customWidth="1"/>
    <col min="21" max="21" width="29.44140625" style="5" hidden="1" customWidth="1"/>
    <col min="22" max="22" width="7.88671875" style="5" hidden="1" customWidth="1"/>
    <col min="23" max="23" width="34" style="5" hidden="1" customWidth="1"/>
    <col min="24" max="24" width="66" style="5" hidden="1" customWidth="1"/>
    <col min="25" max="25" width="29.44140625" style="5" hidden="1" customWidth="1"/>
    <col min="26" max="26" width="7.88671875" style="5" hidden="1" customWidth="1"/>
    <col min="27" max="27" width="34" style="5" hidden="1" customWidth="1"/>
    <col min="28" max="28" width="66" style="5" hidden="1" customWidth="1"/>
    <col min="29" max="29" width="29.44140625" style="5" hidden="1" customWidth="1"/>
    <col min="30" max="30" width="7.88671875" style="5" hidden="1" customWidth="1"/>
    <col min="31" max="31" width="34" style="5" hidden="1" customWidth="1"/>
    <col min="32" max="32" width="66" style="5" hidden="1" customWidth="1"/>
    <col min="33" max="33" width="29.44140625" style="5" hidden="1" customWidth="1"/>
    <col min="34" max="34" width="7.88671875" style="5" hidden="1" customWidth="1"/>
    <col min="35" max="35" width="34" style="5" hidden="1" customWidth="1"/>
    <col min="36" max="36" width="66" style="5" hidden="1" customWidth="1"/>
    <col min="37" max="37" width="29.44140625" style="5" hidden="1" customWidth="1"/>
    <col min="38" max="38" width="7.88671875" style="5" hidden="1" customWidth="1"/>
    <col min="39" max="39" width="34" style="5" hidden="1" customWidth="1"/>
    <col min="40" max="40" width="66" style="5" hidden="1" customWidth="1"/>
    <col min="41" max="41" width="29.44140625" style="5" hidden="1" customWidth="1"/>
    <col min="42" max="42" width="18.109375" style="5" hidden="1" customWidth="1"/>
    <col min="43" max="43" width="9.109375" style="5" hidden="1" customWidth="1"/>
    <col min="44" max="16384" width="0" style="5" hidden="1"/>
  </cols>
  <sheetData>
    <row r="1" spans="1:43" ht="45" customHeight="1" x14ac:dyDescent="0.3">
      <c r="A1" s="3" t="s">
        <v>3</v>
      </c>
      <c r="B1" s="77" t="s">
        <v>213</v>
      </c>
      <c r="C1" s="77"/>
      <c r="D1" s="77"/>
      <c r="O1" s="5" t="s">
        <v>214</v>
      </c>
      <c r="P1" s="5">
        <v>1</v>
      </c>
      <c r="Q1" s="5">
        <f>VLOOKUP(B2,O1:P6,2,0)</f>
        <v>2</v>
      </c>
      <c r="R1" s="5">
        <f>Q1*4-2</f>
        <v>6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148</v>
      </c>
    </row>
    <row r="2" spans="1:43" x14ac:dyDescent="0.3">
      <c r="A2" s="3" t="s">
        <v>20</v>
      </c>
      <c r="B2" s="14" t="s">
        <v>215</v>
      </c>
      <c r="O2" s="5" t="s">
        <v>215</v>
      </c>
      <c r="P2" s="5">
        <v>2</v>
      </c>
    </row>
    <row r="3" spans="1:43" ht="16.5" customHeight="1" x14ac:dyDescent="0.3">
      <c r="B3" s="38" t="str">
        <f>IF(B2="","↑↑↑ Необходимо выбрать тип операции ↑↑↑","")</f>
        <v/>
      </c>
      <c r="O3" s="5" t="s">
        <v>216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3">
      <c r="A4" s="2" t="s">
        <v>0</v>
      </c>
      <c r="B4" s="2" t="s">
        <v>1</v>
      </c>
      <c r="C4" s="2" t="s">
        <v>2</v>
      </c>
      <c r="D4" s="2" t="s">
        <v>5</v>
      </c>
      <c r="O4" s="5" t="s">
        <v>217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59.2" x14ac:dyDescent="0.3">
      <c r="A5" s="9" t="s">
        <v>13</v>
      </c>
      <c r="B5" s="9" t="s">
        <v>14</v>
      </c>
      <c r="C5" s="26" t="s">
        <v>129</v>
      </c>
      <c r="D5" s="10" t="s">
        <v>21</v>
      </c>
      <c r="O5" s="5" t="s">
        <v>218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43.2" x14ac:dyDescent="0.3">
      <c r="A6" s="9" t="str">
        <f t="shared" ref="A6:A15" si="0">IFERROR(VLOOKUP($R6,$R$6:$AP$40,$R$1,0),"")</f>
        <v>Управляющему присвоен Единый краткий код?</v>
      </c>
      <c r="B6" s="9" t="str">
        <f t="shared" ref="B6:B15" si="1">IFERROR(VLOOKUP($R6,$R$6:$AP$40,$R$1+1,0),"")</f>
        <v>Необходимо выбрать из списка нужное значение</v>
      </c>
      <c r="C6" s="26" t="str">
        <f t="shared" ref="C6:C15" si="2">IFERROR(VLOOKUP($R6,$R$6:$AP$40,$R$1+2,0),"")</f>
        <v>Выбор из списка: "да"; "нет"</v>
      </c>
      <c r="D6" s="10" t="str">
        <f t="shared" ref="D6:D15" si="3">IFERROR(VLOOKUP($R6,$R$6:$AP$40,$R$1+3,0),"")</f>
        <v>О</v>
      </c>
      <c r="O6" s="5" t="s">
        <v>219</v>
      </c>
      <c r="P6" s="5">
        <v>6</v>
      </c>
      <c r="R6" s="5">
        <v>1</v>
      </c>
      <c r="S6" s="18" t="s">
        <v>103</v>
      </c>
      <c r="T6" s="18" t="s">
        <v>73</v>
      </c>
      <c r="U6" s="18" t="s">
        <v>23</v>
      </c>
      <c r="V6" s="18" t="s">
        <v>21</v>
      </c>
      <c r="W6" s="18" t="s">
        <v>104</v>
      </c>
      <c r="X6" s="18" t="s">
        <v>25</v>
      </c>
      <c r="Y6" s="18" t="s">
        <v>119</v>
      </c>
      <c r="Z6" s="18" t="s">
        <v>21</v>
      </c>
      <c r="AA6" s="18" t="s">
        <v>103</v>
      </c>
      <c r="AB6" s="18" t="s">
        <v>74</v>
      </c>
      <c r="AC6" s="18" t="s">
        <v>23</v>
      </c>
      <c r="AD6" s="18" t="s">
        <v>21</v>
      </c>
      <c r="AE6" s="18" t="s">
        <v>103</v>
      </c>
      <c r="AF6" s="18" t="s">
        <v>29</v>
      </c>
      <c r="AG6" s="18" t="s">
        <v>23</v>
      </c>
      <c r="AH6" s="18" t="s">
        <v>21</v>
      </c>
      <c r="AI6" s="18" t="s">
        <v>103</v>
      </c>
      <c r="AJ6" s="18" t="s">
        <v>29</v>
      </c>
      <c r="AK6" s="18" t="s">
        <v>23</v>
      </c>
      <c r="AL6" s="18" t="s">
        <v>21</v>
      </c>
      <c r="AM6" s="18" t="s">
        <v>104</v>
      </c>
      <c r="AN6" s="18" t="s">
        <v>25</v>
      </c>
      <c r="AO6" s="18" t="s">
        <v>119</v>
      </c>
      <c r="AP6" s="18" t="s">
        <v>21</v>
      </c>
      <c r="AQ6" s="17"/>
    </row>
    <row r="7" spans="1:43" ht="172.8" x14ac:dyDescent="0.3">
      <c r="A7" s="9" t="str">
        <f t="shared" si="0"/>
        <v>Единый краткий код Управляющего</v>
      </c>
      <c r="B7" s="9" t="str">
        <f t="shared" si="1"/>
        <v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v>
      </c>
      <c r="C7" s="9" t="str">
        <f t="shared" si="2"/>
        <v>До 12 символов без пробелов - заглавные латинские буквы, цифры, символ подчёркивания</v>
      </c>
      <c r="D7" s="10" t="str">
        <f t="shared" si="3"/>
        <v>О</v>
      </c>
      <c r="R7" s="5">
        <v>2</v>
      </c>
      <c r="S7" s="18" t="s">
        <v>138</v>
      </c>
      <c r="T7" s="18" t="s">
        <v>142</v>
      </c>
      <c r="U7" s="18" t="s">
        <v>254</v>
      </c>
      <c r="V7" s="5" t="s">
        <v>24</v>
      </c>
      <c r="W7" s="18" t="s">
        <v>103</v>
      </c>
      <c r="X7" s="18" t="s">
        <v>105</v>
      </c>
      <c r="Y7" s="18" t="s">
        <v>23</v>
      </c>
      <c r="Z7" s="18" t="s">
        <v>21</v>
      </c>
      <c r="AA7" s="18" t="s">
        <v>138</v>
      </c>
      <c r="AB7" s="18" t="s">
        <v>147</v>
      </c>
      <c r="AC7" s="18" t="s">
        <v>254</v>
      </c>
      <c r="AD7" s="5" t="s">
        <v>21</v>
      </c>
      <c r="AE7" s="18" t="s">
        <v>138</v>
      </c>
      <c r="AF7" s="18" t="s">
        <v>147</v>
      </c>
      <c r="AG7" s="18" t="s">
        <v>254</v>
      </c>
      <c r="AH7" s="5" t="s">
        <v>21</v>
      </c>
      <c r="AI7" s="18" t="s">
        <v>138</v>
      </c>
      <c r="AJ7" s="18" t="s">
        <v>147</v>
      </c>
      <c r="AK7" s="18" t="s">
        <v>254</v>
      </c>
      <c r="AL7" s="5" t="s">
        <v>21</v>
      </c>
      <c r="AM7" s="18" t="s">
        <v>103</v>
      </c>
      <c r="AN7" s="18" t="s">
        <v>105</v>
      </c>
      <c r="AO7" s="18" t="s">
        <v>23</v>
      </c>
      <c r="AP7" s="18" t="s">
        <v>21</v>
      </c>
      <c r="AQ7" s="17"/>
    </row>
    <row r="8" spans="1:43" ht="244.8" x14ac:dyDescent="0.3">
      <c r="A8" s="9" t="str">
        <f t="shared" si="0"/>
        <v>Краткий код Управляющего: Рынок</v>
      </c>
      <c r="B8" s="9" t="str">
        <f t="shared" si="1"/>
        <v>Данное поле отображается, если в поле "Управляющему присвоен Единый краткий код?" выбрано значение "нет". Является обязательным к заполнению.</v>
      </c>
      <c r="C8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8" s="10" t="str">
        <f t="shared" si="3"/>
        <v>О</v>
      </c>
      <c r="R8" s="5">
        <v>3</v>
      </c>
      <c r="S8" s="18" t="s">
        <v>139</v>
      </c>
      <c r="T8" s="18" t="s">
        <v>181</v>
      </c>
      <c r="U8" s="18" t="s">
        <v>179</v>
      </c>
      <c r="V8" s="5" t="s">
        <v>24</v>
      </c>
      <c r="W8" s="18" t="s">
        <v>138</v>
      </c>
      <c r="X8" s="18" t="s">
        <v>146</v>
      </c>
      <c r="Y8" s="18" t="s">
        <v>254</v>
      </c>
      <c r="Z8" s="5" t="s">
        <v>21</v>
      </c>
      <c r="AA8" s="18" t="s">
        <v>139</v>
      </c>
      <c r="AB8" s="18" t="s">
        <v>182</v>
      </c>
      <c r="AC8" s="18" t="s">
        <v>145</v>
      </c>
      <c r="AD8" s="5" t="s">
        <v>21</v>
      </c>
      <c r="AE8" s="18" t="s">
        <v>139</v>
      </c>
      <c r="AF8" s="18" t="s">
        <v>182</v>
      </c>
      <c r="AG8" s="18" t="s">
        <v>145</v>
      </c>
      <c r="AH8" s="5" t="s">
        <v>21</v>
      </c>
      <c r="AI8" s="18" t="s">
        <v>139</v>
      </c>
      <c r="AJ8" s="18" t="s">
        <v>182</v>
      </c>
      <c r="AK8" s="18" t="s">
        <v>145</v>
      </c>
      <c r="AL8" s="5" t="s">
        <v>21</v>
      </c>
      <c r="AM8" s="18" t="s">
        <v>138</v>
      </c>
      <c r="AN8" s="18" t="s">
        <v>146</v>
      </c>
      <c r="AO8" s="18" t="s">
        <v>254</v>
      </c>
      <c r="AP8" s="5" t="s">
        <v>21</v>
      </c>
      <c r="AQ8" s="17"/>
    </row>
    <row r="9" spans="1:43" ht="244.8" x14ac:dyDescent="0.3">
      <c r="A9" s="9" t="str">
        <f t="shared" si="0"/>
        <v>Краткий код Управляющего: Код</v>
      </c>
      <c r="B9" s="9" t="str">
        <f t="shared" si="1"/>
        <v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9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9" s="10" t="str">
        <f t="shared" si="3"/>
        <v>О</v>
      </c>
      <c r="R9" s="5">
        <v>4</v>
      </c>
      <c r="S9" s="18" t="s">
        <v>140</v>
      </c>
      <c r="T9" s="18" t="s">
        <v>143</v>
      </c>
      <c r="U9" s="18" t="s">
        <v>137</v>
      </c>
      <c r="V9" s="5" t="s">
        <v>22</v>
      </c>
      <c r="W9" s="18" t="s">
        <v>139</v>
      </c>
      <c r="X9" s="18" t="s">
        <v>180</v>
      </c>
      <c r="Y9" s="18" t="s">
        <v>179</v>
      </c>
      <c r="Z9" s="5" t="s">
        <v>21</v>
      </c>
      <c r="AA9" s="18" t="s">
        <v>140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8" t="s">
        <v>139</v>
      </c>
      <c r="AN9" s="18" t="s">
        <v>180</v>
      </c>
      <c r="AO9" s="18" t="s">
        <v>145</v>
      </c>
      <c r="AP9" s="5" t="s">
        <v>21</v>
      </c>
      <c r="AQ9" s="17"/>
    </row>
    <row r="10" spans="1:43" ht="43.2" x14ac:dyDescent="0.3">
      <c r="A10" s="9" t="str">
        <f t="shared" si="0"/>
        <v>-</v>
      </c>
      <c r="B10" s="9" t="str">
        <f t="shared" si="1"/>
        <v>-</v>
      </c>
      <c r="C10" s="9" t="str">
        <f t="shared" si="2"/>
        <v>-</v>
      </c>
      <c r="D10" s="10">
        <f t="shared" si="3"/>
        <v>0</v>
      </c>
      <c r="R10" s="5">
        <v>5</v>
      </c>
      <c r="S10" s="18" t="s">
        <v>313</v>
      </c>
      <c r="T10" s="18" t="s">
        <v>143</v>
      </c>
      <c r="U10" s="18" t="s">
        <v>19</v>
      </c>
      <c r="V10" s="5" t="s">
        <v>314</v>
      </c>
      <c r="W10" s="18" t="s">
        <v>19</v>
      </c>
      <c r="X10" s="18" t="s">
        <v>19</v>
      </c>
      <c r="Y10" s="18" t="s">
        <v>19</v>
      </c>
      <c r="AA10" s="18" t="s">
        <v>313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43.2" x14ac:dyDescent="0.3">
      <c r="A11" s="9" t="str">
        <f t="shared" si="0"/>
        <v>Клиент является квалифицированным инвестором?</v>
      </c>
      <c r="B11" s="9" t="str">
        <f t="shared" si="1"/>
        <v>Необходимо выбрать из списка нужное значение</v>
      </c>
      <c r="C11" s="26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141</v>
      </c>
      <c r="T11" s="18" t="s">
        <v>144</v>
      </c>
      <c r="U11" s="18" t="s">
        <v>119</v>
      </c>
      <c r="V11" s="5" t="s">
        <v>21</v>
      </c>
      <c r="W11" s="18" t="s">
        <v>15</v>
      </c>
      <c r="X11" s="18" t="s">
        <v>25</v>
      </c>
      <c r="Y11" s="18" t="s">
        <v>119</v>
      </c>
      <c r="Z11" s="18" t="s">
        <v>21</v>
      </c>
      <c r="AA11" s="18" t="s">
        <v>141</v>
      </c>
      <c r="AB11" s="18" t="s">
        <v>207</v>
      </c>
      <c r="AC11" s="18" t="s">
        <v>119</v>
      </c>
      <c r="AD11" s="5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28.8" x14ac:dyDescent="0.3">
      <c r="A12" s="9" t="str">
        <f t="shared" si="0"/>
        <v>ИНН</v>
      </c>
      <c r="B12" s="9" t="str">
        <f t="shared" si="1"/>
        <v>Идентификационный номер налогоплательщика - Управляющего</v>
      </c>
      <c r="C12" s="9" t="str">
        <f t="shared" si="2"/>
        <v xml:space="preserve">10 цифровых символов </v>
      </c>
      <c r="D12" s="10" t="str">
        <f t="shared" si="3"/>
        <v>О</v>
      </c>
      <c r="R12" s="5">
        <v>7</v>
      </c>
      <c r="S12" s="18" t="s">
        <v>15</v>
      </c>
      <c r="T12" s="18" t="s">
        <v>25</v>
      </c>
      <c r="U12" s="18" t="s">
        <v>119</v>
      </c>
      <c r="V12" s="18" t="s">
        <v>21</v>
      </c>
      <c r="W12" s="18" t="s">
        <v>16</v>
      </c>
      <c r="X12" s="18" t="s">
        <v>27</v>
      </c>
      <c r="Y12" s="18" t="s">
        <v>26</v>
      </c>
      <c r="Z12" s="18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86.4" x14ac:dyDescent="0.3">
      <c r="A13" s="9" t="str">
        <f>IFERROR(VLOOKUP($R22,$R$6:$AP$40,$R$1,0),"")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3" s="9" t="str">
        <f>IFERROR(VLOOKUP($R22,$R$6:$AP$40,$R$1+1,0),"")</f>
        <v>Указанное в данном поле значение будет учтено только по группе учредителей доверительного управления. Поле не является обязательным к заполнению.</v>
      </c>
      <c r="C13" s="9" t="str">
        <f>IFERROR(VLOOKUP($R22,$R$6:$AP$40,$R$1+2,0),"")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3" s="10" t="str">
        <f>IFERROR(VLOOKUP($R22,$R$6:$AP$40,$R$1+3,0),"")</f>
        <v>Н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7"/>
    </row>
    <row r="14" spans="1:43" ht="100.8" x14ac:dyDescent="0.3">
      <c r="A14" s="9" t="str">
        <f t="shared" si="0"/>
        <v>Укажите лицензионную деятельность</v>
      </c>
      <c r="B14" s="9" t="str">
        <f t="shared" si="1"/>
        <v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v>
      </c>
      <c r="C14" s="9" t="str">
        <f t="shared" si="2"/>
        <v>Перечень возможных признаков:
Управляющий фондами;
Управляющий для одного учредителя;
Управляющий для группы учредителей</v>
      </c>
      <c r="D14" s="10" t="str">
        <f t="shared" si="3"/>
        <v>О</v>
      </c>
      <c r="R14" s="5">
        <v>8</v>
      </c>
      <c r="S14" s="18" t="s">
        <v>16</v>
      </c>
      <c r="T14" s="18" t="s">
        <v>27</v>
      </c>
      <c r="U14" s="18" t="s">
        <v>26</v>
      </c>
      <c r="V14" s="18" t="s">
        <v>21</v>
      </c>
      <c r="W14" s="18" t="s">
        <v>17</v>
      </c>
      <c r="X14" s="18" t="s">
        <v>134</v>
      </c>
      <c r="Y14" s="41" t="s">
        <v>130</v>
      </c>
      <c r="Z14" s="18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100.8" x14ac:dyDescent="0.3">
      <c r="A15" s="9" t="str">
        <f t="shared" si="0"/>
        <v>-</v>
      </c>
      <c r="B15" s="9" t="str">
        <f t="shared" si="1"/>
        <v>-</v>
      </c>
      <c r="C15" s="9" t="str">
        <f t="shared" si="2"/>
        <v>-</v>
      </c>
      <c r="D15" s="10" t="str">
        <f t="shared" si="3"/>
        <v>-</v>
      </c>
      <c r="R15" s="5">
        <v>9</v>
      </c>
      <c r="S15" s="18" t="s">
        <v>17</v>
      </c>
      <c r="T15" s="18" t="s">
        <v>133</v>
      </c>
      <c r="U15" s="18" t="s">
        <v>130</v>
      </c>
      <c r="V15" s="18" t="s">
        <v>22</v>
      </c>
      <c r="W15" s="18" t="s">
        <v>19</v>
      </c>
      <c r="X15" s="18" t="s">
        <v>19</v>
      </c>
      <c r="Y15" s="18" t="s">
        <v>19</v>
      </c>
      <c r="Z15" s="18" t="s">
        <v>19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x14ac:dyDescent="0.3">
      <c r="A16" s="32"/>
      <c r="B16" s="32"/>
      <c r="C16" s="32"/>
      <c r="D16" s="33"/>
      <c r="R16" s="5">
        <v>10</v>
      </c>
      <c r="S16" s="18"/>
      <c r="T16" s="18"/>
      <c r="U16" s="18"/>
      <c r="V16" s="18"/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x14ac:dyDescent="0.3">
      <c r="A17" s="19"/>
      <c r="B17" s="19"/>
      <c r="C17" s="19"/>
      <c r="D17" s="20"/>
      <c r="R17" s="5">
        <v>11</v>
      </c>
      <c r="S17" s="18"/>
      <c r="T17" s="18"/>
      <c r="U17" s="18"/>
      <c r="V17" s="18"/>
      <c r="W17" s="18"/>
      <c r="X17" s="18"/>
      <c r="Y17" s="18"/>
      <c r="Z17" s="18"/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x14ac:dyDescent="0.3">
      <c r="A18" s="19"/>
      <c r="B18" s="19"/>
      <c r="C18" s="19"/>
      <c r="D18" s="20"/>
      <c r="R18" s="5">
        <v>12</v>
      </c>
      <c r="W18" s="18"/>
      <c r="X18" s="18"/>
      <c r="Y18" s="18"/>
      <c r="Z18" s="18"/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7"/>
    </row>
    <row r="19" spans="1:43" x14ac:dyDescent="0.3">
      <c r="A19" s="19"/>
      <c r="B19" s="19"/>
      <c r="C19" s="19"/>
      <c r="D19" s="20"/>
      <c r="R19" s="5">
        <v>13</v>
      </c>
      <c r="W19" s="18"/>
      <c r="X19" s="18"/>
      <c r="Y19" s="18"/>
      <c r="Z19" s="18"/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3" x14ac:dyDescent="0.3">
      <c r="A20" s="19"/>
      <c r="B20" s="19"/>
      <c r="C20" s="19"/>
      <c r="D20" s="20"/>
      <c r="R20" s="5">
        <v>14</v>
      </c>
      <c r="S20" s="42"/>
      <c r="W20" s="18"/>
      <c r="X20" s="18"/>
      <c r="Y20" s="18"/>
      <c r="Z20" s="18"/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3" x14ac:dyDescent="0.3">
      <c r="A21" s="19"/>
      <c r="B21" s="19"/>
      <c r="C21" s="19"/>
      <c r="D21" s="20"/>
      <c r="R21" s="5">
        <v>15</v>
      </c>
      <c r="S21" s="43"/>
      <c r="T21" s="18"/>
      <c r="U21" s="18"/>
      <c r="V21" s="18"/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3" ht="86.4" x14ac:dyDescent="0.3">
      <c r="A22" s="19" t="str">
        <f>IFERROR(VLOOKUP($R23,$R$6:$AP$40,$R$1,0),"")</f>
        <v/>
      </c>
      <c r="B22" s="19" t="str">
        <f>IFERROR(VLOOKUP($R23,$R$6:$AP$40,$R$1+1,0),"")</f>
        <v/>
      </c>
      <c r="C22" s="19" t="str">
        <f>IFERROR(VLOOKUP($R23,$R$6:$AP$40,$R$1+2,0),"")</f>
        <v/>
      </c>
      <c r="D22" s="20" t="str">
        <f>IFERROR(VLOOKUP($R23,$R$6:$AP$40,$R$1+3,0),"")</f>
        <v/>
      </c>
      <c r="R22" s="5">
        <v>16</v>
      </c>
      <c r="S22" s="26" t="s">
        <v>327</v>
      </c>
      <c r="T22" s="26" t="s">
        <v>351</v>
      </c>
      <c r="U22" s="26" t="s">
        <v>328</v>
      </c>
      <c r="V22" s="27" t="s">
        <v>22</v>
      </c>
      <c r="W22" s="26" t="s">
        <v>327</v>
      </c>
      <c r="X22" s="26" t="s">
        <v>351</v>
      </c>
      <c r="Y22" s="26" t="s">
        <v>328</v>
      </c>
      <c r="Z22" s="27" t="s">
        <v>22</v>
      </c>
    </row>
    <row r="23" spans="1:43" x14ac:dyDescent="0.3">
      <c r="A23" s="19" t="str">
        <f>IFERROR(VLOOKUP($R24,$R$6:$AP$40,$R$1,0),"")</f>
        <v/>
      </c>
      <c r="B23" s="19" t="str">
        <f>IFERROR(VLOOKUP($R24,$R$6:$AP$40,$R$1+1,0),"")</f>
        <v/>
      </c>
      <c r="C23" s="19" t="str">
        <f>IFERROR(VLOOKUP($R24,$R$6:$AP$40,$R$1+2,0),"")</f>
        <v/>
      </c>
      <c r="D23" s="20" t="str">
        <f>IFERROR(VLOOKUP($R24,$R$6:$AP$40,$R$1+3,0),"")</f>
        <v/>
      </c>
      <c r="S23" s="43"/>
      <c r="T23" s="18"/>
      <c r="U23" s="18"/>
      <c r="W23" s="42"/>
    </row>
    <row r="24" spans="1:43" x14ac:dyDescent="0.3">
      <c r="A24" s="19" t="str">
        <f>IFERROR(VLOOKUP($R25,$R$6:$AP$40,$R$1,0),"")</f>
        <v/>
      </c>
      <c r="B24" s="19" t="str">
        <f>IFERROR(VLOOKUP($R25,$R$6:$AP$40,$R$1+1,0),"")</f>
        <v/>
      </c>
      <c r="C24" s="19" t="str">
        <f>IFERROR(VLOOKUP($R25,$R$6:$AP$40,$R$1+2,0),"")</f>
        <v/>
      </c>
      <c r="D24" s="20" t="str">
        <f>IFERROR(VLOOKUP($R25,$R$6:$AP$40,$R$1+3,0),"")</f>
        <v/>
      </c>
      <c r="S24" s="43"/>
      <c r="T24" s="18"/>
      <c r="U24" s="18"/>
      <c r="W24" s="43"/>
      <c r="X24" s="18"/>
      <c r="Y24" s="18"/>
      <c r="Z24" s="18"/>
    </row>
    <row r="25" spans="1:43" x14ac:dyDescent="0.3">
      <c r="A25" s="19" t="str">
        <f>IFERROR(VLOOKUP($R26,$R$6:$AP$40,$R$1,0),"")</f>
        <v/>
      </c>
      <c r="B25" s="19" t="str">
        <f>IFERROR(VLOOKUP($R26,$R$6:$AP$40,$R$1+1,0),"")</f>
        <v/>
      </c>
      <c r="C25" s="19" t="str">
        <f>IFERROR(VLOOKUP($R26,$R$6:$AP$40,$R$1+2,0),"")</f>
        <v/>
      </c>
      <c r="D25" s="20" t="str">
        <f>IFERROR(VLOOKUP($R26,$R$6:$AP$40,$R$1+3,0),"")</f>
        <v/>
      </c>
      <c r="S25" s="42"/>
      <c r="V25" s="5" t="s">
        <v>19</v>
      </c>
      <c r="W25" s="43"/>
      <c r="X25" s="18"/>
      <c r="Y25" s="18"/>
      <c r="Z25" s="18"/>
    </row>
    <row r="26" spans="1:43" x14ac:dyDescent="0.3">
      <c r="A26" s="19" t="str">
        <f>IFERROR(VLOOKUP($R27,$R$6:$AP$40,$R$1,0),"")</f>
        <v/>
      </c>
      <c r="B26" s="19" t="str">
        <f>IFERROR(VLOOKUP($R27,$R$6:$AP$40,$R$1+1,0),"")</f>
        <v/>
      </c>
      <c r="C26" s="19" t="str">
        <f>IFERROR(VLOOKUP($R27,$R$6:$AP$40,$R$1+2,0),"")</f>
        <v/>
      </c>
      <c r="D26" s="20" t="str">
        <f>IFERROR(VLOOKUP($R27,$R$6:$AP$40,$R$1+3,0),"")</f>
        <v/>
      </c>
      <c r="S26" s="42"/>
      <c r="W26" s="43"/>
      <c r="X26" s="18"/>
      <c r="Y26" s="18"/>
    </row>
    <row r="27" spans="1:43" x14ac:dyDescent="0.3">
      <c r="A27" s="19"/>
      <c r="B27" s="19"/>
      <c r="C27" s="19"/>
      <c r="D27" s="20"/>
      <c r="S27" s="42"/>
      <c r="W27" s="43"/>
      <c r="X27" s="18"/>
      <c r="Y27" s="18"/>
    </row>
    <row r="28" spans="1:43" x14ac:dyDescent="0.3">
      <c r="A28" s="19"/>
      <c r="B28" s="19"/>
      <c r="C28" s="19"/>
      <c r="D28" s="20"/>
      <c r="S28" s="42"/>
      <c r="W28" s="42"/>
    </row>
    <row r="29" spans="1:43" x14ac:dyDescent="0.3">
      <c r="A29" s="19"/>
      <c r="B29" s="19"/>
      <c r="C29" s="19"/>
      <c r="D29" s="20"/>
      <c r="W29" s="42"/>
    </row>
    <row r="30" spans="1:43" x14ac:dyDescent="0.3">
      <c r="A30" s="19"/>
      <c r="B30" s="19"/>
      <c r="C30" s="19"/>
      <c r="D30" s="20"/>
      <c r="W30" s="42"/>
    </row>
    <row r="31" spans="1:43" x14ac:dyDescent="0.3">
      <c r="A31" s="19"/>
      <c r="B31" s="19"/>
      <c r="C31" s="19"/>
      <c r="D31" s="20"/>
      <c r="W31" s="42"/>
    </row>
    <row r="32" spans="1:43" x14ac:dyDescent="0.3">
      <c r="A32" s="21"/>
      <c r="B32" s="21"/>
      <c r="C32" s="21"/>
      <c r="D32" s="22"/>
    </row>
    <row r="33" spans="1:4" x14ac:dyDescent="0.3">
      <c r="A33" s="21"/>
      <c r="B33" s="21"/>
      <c r="C33" s="21"/>
      <c r="D33" s="22"/>
    </row>
    <row r="34" spans="1:4" x14ac:dyDescent="0.3">
      <c r="A34" s="21"/>
      <c r="B34" s="21"/>
      <c r="C34" s="21"/>
      <c r="D34" s="22"/>
    </row>
    <row r="35" spans="1:4" x14ac:dyDescent="0.3">
      <c r="A35" s="21"/>
      <c r="B35" s="21"/>
      <c r="C35" s="21"/>
      <c r="D35" s="22"/>
    </row>
    <row r="36" spans="1:4" x14ac:dyDescent="0.3">
      <c r="A36" s="21"/>
      <c r="B36" s="21"/>
      <c r="C36" s="21"/>
      <c r="D36" s="22"/>
    </row>
    <row r="37" spans="1:4" x14ac:dyDescent="0.3">
      <c r="A37" s="21"/>
      <c r="B37" s="21"/>
      <c r="C37" s="21"/>
      <c r="D37" s="22"/>
    </row>
    <row r="38" spans="1:4" x14ac:dyDescent="0.3">
      <c r="A38" s="21"/>
      <c r="B38" s="21"/>
      <c r="C38" s="21"/>
      <c r="D38" s="22"/>
    </row>
    <row r="39" spans="1:4" x14ac:dyDescent="0.3">
      <c r="A39" s="21"/>
      <c r="B39" s="21"/>
      <c r="C39" s="21"/>
      <c r="D39" s="22"/>
    </row>
    <row r="40" spans="1:4" x14ac:dyDescent="0.3">
      <c r="A40" s="23"/>
      <c r="B40" s="23"/>
      <c r="C40" s="23"/>
      <c r="D40" s="22"/>
    </row>
  </sheetData>
  <sheetProtection formatColumns="0" formatRows="0"/>
  <dataConsolidate/>
  <mergeCells count="1">
    <mergeCell ref="B1:D1"/>
  </mergeCells>
  <dataValidations count="2">
    <dataValidation type="list" allowBlank="1" showInputMessage="1" showErrorMessage="1" sqref="B2" xr:uid="{00000000-0002-0000-02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22 Z22 D6:D12 D14:D21" xr:uid="{00000000-0002-0000-0200-000001000000}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AQ45"/>
  <sheetViews>
    <sheetView zoomScale="55" zoomScaleNormal="55" workbookViewId="0">
      <pane ySplit="4" topLeftCell="A15" activePane="bottomLeft" state="frozen"/>
      <selection activeCell="B2" sqref="B2"/>
      <selection pane="bottomLeft" activeCell="B16" sqref="B16"/>
    </sheetView>
  </sheetViews>
  <sheetFormatPr defaultColWidth="0" defaultRowHeight="14.4" x14ac:dyDescent="0.3"/>
  <cols>
    <col min="1" max="1" width="34" style="5" customWidth="1"/>
    <col min="2" max="2" width="66" style="5" customWidth="1"/>
    <col min="3" max="3" width="29.44140625" style="5" customWidth="1"/>
    <col min="4" max="4" width="22.5546875" style="15" customWidth="1"/>
    <col min="5" max="5" width="15.5546875" style="5" customWidth="1"/>
    <col min="6" max="18" width="15.5546875" style="5" hidden="1" customWidth="1"/>
    <col min="19" max="19" width="31.44140625" style="5" hidden="1" customWidth="1"/>
    <col min="20" max="43" width="15.5546875" style="5" hidden="1" customWidth="1"/>
    <col min="44" max="16384" width="0" style="5" hidden="1"/>
  </cols>
  <sheetData>
    <row r="1" spans="1:43" s="17" customFormat="1" ht="18" x14ac:dyDescent="0.3">
      <c r="A1" s="3" t="s">
        <v>3</v>
      </c>
      <c r="B1" s="77" t="s">
        <v>30</v>
      </c>
      <c r="C1" s="77"/>
      <c r="D1" s="77"/>
      <c r="E1" s="5"/>
      <c r="F1" s="5"/>
      <c r="G1" s="5"/>
      <c r="H1" s="5"/>
      <c r="I1" s="5"/>
      <c r="J1" s="5"/>
      <c r="K1" s="5"/>
      <c r="L1" s="5"/>
      <c r="M1" s="5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3" s="17" customFormat="1" x14ac:dyDescent="0.3">
      <c r="A2" s="25" t="s">
        <v>20</v>
      </c>
      <c r="B2" s="14" t="s">
        <v>31</v>
      </c>
      <c r="C2" s="5"/>
      <c r="D2" s="15"/>
      <c r="E2" s="5"/>
      <c r="F2" s="5"/>
      <c r="G2" s="5"/>
      <c r="H2" s="5"/>
      <c r="I2" s="5"/>
      <c r="J2" s="5"/>
      <c r="K2" s="5"/>
      <c r="L2" s="5"/>
      <c r="M2" s="5"/>
      <c r="O2" s="17" t="s">
        <v>32</v>
      </c>
      <c r="P2" s="17">
        <v>2</v>
      </c>
    </row>
    <row r="3" spans="1:43" s="17" customFormat="1" x14ac:dyDescent="0.3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M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s="17" customFormat="1" x14ac:dyDescent="0.3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s="17" customFormat="1" ht="409.6" x14ac:dyDescent="0.3">
      <c r="A5" s="26" t="str">
        <f t="shared" ref="A5:A25" si="0">IFERROR(VLOOKUP($R5,$R$5:$AP$45,$R$1,0),"")</f>
        <v>Тип операции по фонду</v>
      </c>
      <c r="B5" s="26" t="str">
        <f t="shared" ref="B5:B15" si="1">IFERROR(VLOOKUP($R5,$R$5:$AP$45,$R$1+1,0),"")</f>
        <v>Необходимо выбрать из списка нужную операцию</v>
      </c>
      <c r="C5" s="26" t="str">
        <f t="shared" ref="C5:C25" si="2">IFERROR(VLOOKUP($R5,$R$5:$AP$45,$R$1+2,0),"")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25" si="3">IFERROR(VLOOKUP($R5,$R$5:$AP$45,$R$1+3,0),"")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s="17" customFormat="1" ht="230.4" x14ac:dyDescent="0.3">
      <c r="A6" s="26" t="str">
        <f t="shared" si="0"/>
        <v>Единый краткий код Управляющего</v>
      </c>
      <c r="B6" s="26" t="str">
        <f t="shared" si="1"/>
        <v xml:space="preserve"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103</v>
      </c>
      <c r="T6" s="9" t="s">
        <v>127</v>
      </c>
      <c r="U6" s="26" t="s">
        <v>23</v>
      </c>
      <c r="V6" s="27" t="s">
        <v>24</v>
      </c>
      <c r="W6" s="26" t="s">
        <v>103</v>
      </c>
      <c r="X6" s="9" t="s">
        <v>127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s="17" customFormat="1" ht="403.2" x14ac:dyDescent="0.3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138</v>
      </c>
      <c r="T7" s="18" t="s">
        <v>169</v>
      </c>
      <c r="U7" s="18" t="s">
        <v>254</v>
      </c>
      <c r="V7" s="5" t="s">
        <v>24</v>
      </c>
      <c r="W7" s="18" t="s">
        <v>138</v>
      </c>
      <c r="X7" s="18" t="s">
        <v>169</v>
      </c>
      <c r="Y7" s="18" t="s">
        <v>254</v>
      </c>
      <c r="Z7" s="5" t="s">
        <v>24</v>
      </c>
      <c r="AA7" s="26" t="s">
        <v>153</v>
      </c>
      <c r="AB7" s="18" t="s">
        <v>158</v>
      </c>
      <c r="AC7" s="18" t="s">
        <v>254</v>
      </c>
      <c r="AD7" s="27" t="s">
        <v>21</v>
      </c>
      <c r="AE7" s="26" t="s">
        <v>153</v>
      </c>
      <c r="AF7" s="18" t="s">
        <v>158</v>
      </c>
      <c r="AG7" s="18" t="s">
        <v>254</v>
      </c>
      <c r="AH7" s="27" t="s">
        <v>21</v>
      </c>
      <c r="AI7" s="26" t="s">
        <v>153</v>
      </c>
      <c r="AJ7" s="18" t="s">
        <v>158</v>
      </c>
      <c r="AK7" s="18" t="s">
        <v>254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s="17" customFormat="1" ht="409.6" x14ac:dyDescent="0.3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254</v>
      </c>
      <c r="AP8" s="27" t="s">
        <v>21</v>
      </c>
    </row>
    <row r="9" spans="1:43" s="17" customFormat="1" ht="409.6" x14ac:dyDescent="0.3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s="17" customFormat="1" ht="403.2" x14ac:dyDescent="0.3">
      <c r="A10" s="26" t="str">
        <f t="shared" si="0"/>
        <v>Краткий код фонда: Рынок</v>
      </c>
      <c r="B10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153</v>
      </c>
      <c r="T10" s="18" t="s">
        <v>156</v>
      </c>
      <c r="U10" s="18" t="s">
        <v>254</v>
      </c>
      <c r="V10" s="27" t="s">
        <v>24</v>
      </c>
      <c r="W10" s="18" t="s">
        <v>106</v>
      </c>
      <c r="X10" s="18" t="s">
        <v>108</v>
      </c>
      <c r="Y10" s="18" t="s">
        <v>23</v>
      </c>
      <c r="Z10" s="18" t="s">
        <v>21</v>
      </c>
      <c r="AA10" s="67" t="s">
        <v>303</v>
      </c>
      <c r="AB10" s="68" t="s">
        <v>304</v>
      </c>
      <c r="AC10" s="67" t="s">
        <v>305</v>
      </c>
      <c r="AD10" s="10" t="s">
        <v>22</v>
      </c>
      <c r="AE10" s="18"/>
      <c r="AF10" s="18"/>
      <c r="AG10" s="18"/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s="17" customFormat="1" ht="285" customHeight="1" x14ac:dyDescent="0.3">
      <c r="A11" s="26" t="str">
        <f t="shared" si="0"/>
        <v>Краткий код фонда: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154</v>
      </c>
      <c r="T11" s="18" t="s">
        <v>181</v>
      </c>
      <c r="U11" s="18" t="s">
        <v>145</v>
      </c>
      <c r="V11" s="17" t="s">
        <v>24</v>
      </c>
      <c r="W11" s="26" t="s">
        <v>153</v>
      </c>
      <c r="X11" s="18" t="s">
        <v>183</v>
      </c>
      <c r="Y11" s="18" t="s">
        <v>254</v>
      </c>
      <c r="Z11" s="27" t="s">
        <v>21</v>
      </c>
      <c r="AA11" s="67" t="s">
        <v>306</v>
      </c>
      <c r="AB11" s="68" t="s">
        <v>304</v>
      </c>
      <c r="AC11" s="67" t="s">
        <v>307</v>
      </c>
      <c r="AD11" s="10" t="s">
        <v>22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s="17" customFormat="1" ht="409.6" x14ac:dyDescent="0.3">
      <c r="A12" s="26" t="str">
        <f t="shared" si="0"/>
        <v>Краткий код фонда: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155</v>
      </c>
      <c r="T12" s="18" t="s">
        <v>143</v>
      </c>
      <c r="U12" s="18" t="s">
        <v>137</v>
      </c>
      <c r="V12" s="5" t="s">
        <v>22</v>
      </c>
      <c r="W12" s="17" t="s">
        <v>154</v>
      </c>
      <c r="X12" s="18" t="s">
        <v>182</v>
      </c>
      <c r="Y12" s="18" t="s">
        <v>145</v>
      </c>
      <c r="Z12" s="17" t="s">
        <v>21</v>
      </c>
      <c r="AA12" s="67" t="s">
        <v>308</v>
      </c>
      <c r="AB12" s="68" t="s">
        <v>304</v>
      </c>
      <c r="AC12" s="67" t="s">
        <v>307</v>
      </c>
      <c r="AD12" s="10" t="s">
        <v>22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8"/>
    </row>
    <row r="13" spans="1:43" s="17" customFormat="1" ht="230.4" x14ac:dyDescent="0.3">
      <c r="A13" s="26" t="str">
        <f t="shared" si="0"/>
        <v>Краткий код фонда:Код клиента на фондовом рынке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-</v>
      </c>
      <c r="D13" s="27" t="str">
        <f t="shared" si="3"/>
        <v>н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315</v>
      </c>
      <c r="T13" s="18" t="s">
        <v>143</v>
      </c>
      <c r="U13" s="18" t="s">
        <v>19</v>
      </c>
      <c r="V13" s="5" t="s">
        <v>314</v>
      </c>
      <c r="W13" s="18" t="s">
        <v>19</v>
      </c>
      <c r="X13" s="18" t="s">
        <v>19</v>
      </c>
      <c r="Y13" s="18" t="s">
        <v>19</v>
      </c>
      <c r="Z13" s="5"/>
      <c r="AA13" s="18" t="s">
        <v>320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s="17" customFormat="1" ht="57.6" x14ac:dyDescent="0.3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30" t="s">
        <v>15</v>
      </c>
      <c r="T14" s="30" t="s">
        <v>25</v>
      </c>
      <c r="U14" s="18" t="s">
        <v>119</v>
      </c>
      <c r="V14" s="30" t="s">
        <v>21</v>
      </c>
      <c r="W14" s="30" t="s">
        <v>15</v>
      </c>
      <c r="X14" s="30" t="s">
        <v>25</v>
      </c>
      <c r="Y14" s="18" t="s">
        <v>119</v>
      </c>
      <c r="Z14" s="30" t="s">
        <v>21</v>
      </c>
      <c r="AA14" s="67" t="s">
        <v>309</v>
      </c>
      <c r="AB14" s="68" t="s">
        <v>304</v>
      </c>
      <c r="AC14" s="67" t="s">
        <v>310</v>
      </c>
      <c r="AD14" s="10" t="s">
        <v>22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s="17" customFormat="1" ht="409.6" x14ac:dyDescent="0.3">
      <c r="A15" s="26" t="str">
        <f t="shared" si="0"/>
        <v>Вид управления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30" t="s">
        <v>39</v>
      </c>
      <c r="T15" s="30" t="s">
        <v>25</v>
      </c>
      <c r="U15" s="18" t="s">
        <v>92</v>
      </c>
      <c r="V15" s="30" t="s">
        <v>21</v>
      </c>
      <c r="W15" s="30" t="s">
        <v>39</v>
      </c>
      <c r="X15" s="30" t="s">
        <v>25</v>
      </c>
      <c r="Y15" s="18" t="s">
        <v>92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/>
      <c r="AF15" s="18"/>
      <c r="AG15" s="18"/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s="17" customFormat="1" ht="86.4" x14ac:dyDescent="0.3">
      <c r="A16" s="26" t="str">
        <f>IFERROR(VLOOKUP($R28,$R$5:$AP$45,$R$1,0),"")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6" s="26" t="str">
        <f>IFERROR(VLOOKUP($R28,$R$5:$AP$45,$R$1+1,0),"")</f>
        <v xml:space="preserve">Данное поле не является обязательным к заполнению. </v>
      </c>
      <c r="C16" s="26" t="str">
        <f>IFERROR(VLOOKUP($R28,$R$5:$AP$45,$R$1+2,0),"")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6" s="27" t="str">
        <f>IFERROR(VLOOKUP($R28,$R$5:$AP$45,$R$1+3,0),"")</f>
        <v>Н</v>
      </c>
      <c r="E16" s="5"/>
      <c r="F16" s="5"/>
      <c r="G16" s="5"/>
      <c r="H16" s="5"/>
      <c r="I16" s="5"/>
      <c r="J16" s="5"/>
      <c r="K16" s="5"/>
      <c r="L16" s="5"/>
      <c r="M16" s="5"/>
      <c r="S16" s="30"/>
      <c r="T16" s="30"/>
      <c r="U16" s="18"/>
      <c r="V16" s="30"/>
      <c r="W16" s="30"/>
      <c r="X16" s="30"/>
      <c r="Y16" s="18"/>
      <c r="Z16" s="30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43" s="17" customFormat="1" ht="201.6" x14ac:dyDescent="0.3">
      <c r="A17" s="26" t="str">
        <f t="shared" si="0"/>
        <v>Государственный регистрационный номер выпуска</v>
      </c>
      <c r="B17" s="26" t="str">
        <f>IFERROR(VLOOKUP($R17,$R$5:$AP$45,$R$1+1,0),"")</f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7" s="26" t="str">
        <f t="shared" si="2"/>
        <v>До 20 символов - цифры и буквы, символ "-"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12</v>
      </c>
      <c r="S17" s="30" t="s">
        <v>40</v>
      </c>
      <c r="T17" s="18" t="s">
        <v>41</v>
      </c>
      <c r="U17" s="30" t="s">
        <v>206</v>
      </c>
      <c r="V17" s="30" t="s">
        <v>21</v>
      </c>
      <c r="W17" s="30" t="s">
        <v>40</v>
      </c>
      <c r="X17" s="18" t="s">
        <v>41</v>
      </c>
      <c r="Y17" s="30" t="s">
        <v>206</v>
      </c>
      <c r="Z17" s="30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s="17" customFormat="1" ht="409.6" x14ac:dyDescent="0.3">
      <c r="A18" s="26" t="str">
        <f t="shared" si="0"/>
        <v>ИНН НПФ</v>
      </c>
      <c r="B18" s="26" t="str">
        <f>IFERROR(VLOOKUP($R18,$R$5:$AP$45,$R$1+1,0),"")</f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8" s="26" t="str">
        <f t="shared" si="2"/>
        <v xml:space="preserve">10 цифровых символов 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13</v>
      </c>
      <c r="S18" s="30" t="s">
        <v>43</v>
      </c>
      <c r="T18" s="18" t="s">
        <v>44</v>
      </c>
      <c r="U18" s="30" t="s">
        <v>26</v>
      </c>
      <c r="V18" s="30" t="s">
        <v>21</v>
      </c>
      <c r="W18" s="30" t="s">
        <v>43</v>
      </c>
      <c r="X18" s="18" t="s">
        <v>44</v>
      </c>
      <c r="Y18" s="30" t="s">
        <v>26</v>
      </c>
      <c r="Z18" s="30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s="17" customFormat="1" ht="244.8" x14ac:dyDescent="0.3">
      <c r="A19" s="26" t="str">
        <f t="shared" si="0"/>
        <v>ИНН ПФР</v>
      </c>
      <c r="B19" s="26" t="str">
        <f>IFERROR(VLOOKUP($R19,$R$5:$AP$45,$R$1+1,0),"")</f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9" s="26" t="str">
        <f t="shared" si="2"/>
        <v xml:space="preserve">10 цифровых символов 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14</v>
      </c>
      <c r="S19" s="31" t="s">
        <v>45</v>
      </c>
      <c r="T19" s="18" t="s">
        <v>46</v>
      </c>
      <c r="U19" s="30" t="s">
        <v>26</v>
      </c>
      <c r="V19" s="31" t="s">
        <v>21</v>
      </c>
      <c r="W19" s="31" t="s">
        <v>45</v>
      </c>
      <c r="X19" s="18" t="s">
        <v>46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s="17" customFormat="1" ht="331.2" x14ac:dyDescent="0.3">
      <c r="A20" s="26" t="str">
        <f t="shared" si="0"/>
        <v>Данные об инвестиционном портфеле</v>
      </c>
      <c r="B20" s="26" t="str">
        <f>IFERROR(VLOOKUP($R20,$R$5:$AP$45,$R$1+1,0),"")</f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0" s="26" t="str">
        <f t="shared" si="2"/>
        <v>До 9 символов - цифры и заглавные латинские буквы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15</v>
      </c>
      <c r="S20" s="31" t="s">
        <v>47</v>
      </c>
      <c r="T20" s="18" t="s">
        <v>49</v>
      </c>
      <c r="U20" s="31" t="s">
        <v>48</v>
      </c>
      <c r="V20" s="31" t="s">
        <v>21</v>
      </c>
      <c r="W20" s="31" t="s">
        <v>47</v>
      </c>
      <c r="X20" s="18" t="s">
        <v>49</v>
      </c>
      <c r="Y20" s="31" t="s">
        <v>48</v>
      </c>
      <c r="Z20" s="31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s="17" customFormat="1" ht="409.6" x14ac:dyDescent="0.3">
      <c r="A21" s="26" t="str">
        <f t="shared" si="0"/>
        <v>ИНН уполномоченного федерального органа</v>
      </c>
      <c r="B21" s="26" t="str">
        <f>IFERROR(VLOOKUP($R21,$R$5:$AP$45,$R$1+1,0),"")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v>
      </c>
      <c r="C21" s="26" t="str">
        <f t="shared" si="2"/>
        <v xml:space="preserve">10 цифровых символов 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16</v>
      </c>
      <c r="S21" s="31" t="s">
        <v>210</v>
      </c>
      <c r="T21" s="18" t="s">
        <v>211</v>
      </c>
      <c r="U21" s="30" t="s">
        <v>26</v>
      </c>
      <c r="V21" s="31" t="s">
        <v>21</v>
      </c>
      <c r="W21" s="31" t="s">
        <v>210</v>
      </c>
      <c r="X21" s="18" t="s">
        <v>211</v>
      </c>
      <c r="Y21" s="30" t="s">
        <v>26</v>
      </c>
      <c r="Z21" s="31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s="17" customFormat="1" ht="72" x14ac:dyDescent="0.3">
      <c r="A22" s="26" t="str">
        <f t="shared" si="0"/>
        <v>Код зарегистрированного в НРД клиента Участника</v>
      </c>
      <c r="B22" s="26" t="str">
        <f t="shared" ref="B22:B25" si="4">IFERROR(VLOOKUP($R22,$R$5:$AP$45,$R$1+1,0),"")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2" s="26" t="str">
        <f t="shared" si="2"/>
        <v>До 12 символов без пробелов - заглавные латинские буквы, цифры</v>
      </c>
      <c r="D22" s="27" t="str">
        <f t="shared" si="3"/>
        <v>Н</v>
      </c>
      <c r="E22" s="5"/>
      <c r="F22" s="5"/>
      <c r="G22" s="5"/>
      <c r="H22" s="5"/>
      <c r="I22" s="5"/>
      <c r="J22" s="5"/>
      <c r="K22" s="5"/>
      <c r="L22" s="5"/>
      <c r="M22" s="5"/>
      <c r="R22" s="17">
        <v>17</v>
      </c>
      <c r="S22" s="67" t="s">
        <v>303</v>
      </c>
      <c r="T22" s="68" t="s">
        <v>304</v>
      </c>
      <c r="U22" s="67" t="s">
        <v>305</v>
      </c>
      <c r="V22" s="10" t="s">
        <v>22</v>
      </c>
      <c r="W22" s="31" t="s">
        <v>19</v>
      </c>
      <c r="X22" s="31" t="s">
        <v>19</v>
      </c>
      <c r="Y22" s="31" t="s">
        <v>19</v>
      </c>
      <c r="Z22" s="31" t="s">
        <v>19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s="17" customFormat="1" ht="100.8" x14ac:dyDescent="0.3">
      <c r="A23" s="26" t="str">
        <f t="shared" si="0"/>
        <v>Применяемая ставка по дивидендам US-бумаг для клиента Участника по главе 3</v>
      </c>
      <c r="B23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3" s="26" t="str">
        <f t="shared" si="2"/>
        <v>Число от 0 до 30 с необязательными десятичной запятой и двумя цифрами после нее</v>
      </c>
      <c r="D23" s="27" t="str">
        <f t="shared" si="3"/>
        <v>Н</v>
      </c>
      <c r="E23" s="5"/>
      <c r="F23" s="5"/>
      <c r="G23" s="5"/>
      <c r="H23" s="5"/>
      <c r="I23" s="5"/>
      <c r="J23" s="5"/>
      <c r="K23" s="5"/>
      <c r="L23" s="5"/>
      <c r="M23" s="5"/>
      <c r="R23" s="17">
        <v>18</v>
      </c>
      <c r="S23" s="67" t="s">
        <v>306</v>
      </c>
      <c r="T23" s="68" t="s">
        <v>304</v>
      </c>
      <c r="U23" s="67" t="s">
        <v>307</v>
      </c>
      <c r="V23" s="10" t="s">
        <v>22</v>
      </c>
      <c r="W23" s="31" t="s">
        <v>19</v>
      </c>
      <c r="X23" s="31" t="s">
        <v>19</v>
      </c>
      <c r="Y23" s="31" t="s">
        <v>19</v>
      </c>
      <c r="Z23" s="31" t="s">
        <v>19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s="17" customFormat="1" ht="100.8" x14ac:dyDescent="0.3">
      <c r="A24" s="26" t="str">
        <f t="shared" si="0"/>
        <v>Применяемая ставка по купонным доходам US-бумаг для клиента Участника по главе 3</v>
      </c>
      <c r="B24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4" s="26" t="str">
        <f t="shared" si="2"/>
        <v>Число от 0 до 30 с необязательными десятичной запятой и двумя цифрами после нее</v>
      </c>
      <c r="D24" s="27" t="str">
        <f t="shared" si="3"/>
        <v>Н</v>
      </c>
      <c r="E24" s="5"/>
      <c r="F24" s="5"/>
      <c r="G24" s="5"/>
      <c r="H24" s="5"/>
      <c r="I24" s="5"/>
      <c r="J24" s="5"/>
      <c r="K24" s="5"/>
      <c r="L24" s="5"/>
      <c r="M24" s="5"/>
      <c r="R24" s="17">
        <v>19</v>
      </c>
      <c r="S24" s="67" t="s">
        <v>308</v>
      </c>
      <c r="T24" s="68" t="s">
        <v>304</v>
      </c>
      <c r="U24" s="67" t="s">
        <v>307</v>
      </c>
      <c r="V24" s="10" t="s">
        <v>22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s="17" customFormat="1" ht="28.8" x14ac:dyDescent="0.3">
      <c r="A25" s="26" t="str">
        <f t="shared" si="0"/>
        <v>Статус клиента Участника по главе 4</v>
      </c>
      <c r="B25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5" s="26" t="str">
        <f t="shared" si="2"/>
        <v>"NPFFI" или "RCNUS"</v>
      </c>
      <c r="D25" s="27" t="str">
        <f t="shared" si="3"/>
        <v>Н</v>
      </c>
      <c r="E25" s="5"/>
      <c r="F25" s="5"/>
      <c r="G25" s="5"/>
      <c r="H25" s="5"/>
      <c r="I25" s="5"/>
      <c r="J25" s="5"/>
      <c r="K25" s="5"/>
      <c r="L25" s="5"/>
      <c r="M25" s="5"/>
      <c r="R25" s="17">
        <v>20</v>
      </c>
      <c r="S25" s="67" t="s">
        <v>309</v>
      </c>
      <c r="T25" s="68" t="s">
        <v>304</v>
      </c>
      <c r="U25" s="67" t="s">
        <v>310</v>
      </c>
      <c r="V25" s="10" t="s">
        <v>22</v>
      </c>
      <c r="W25" s="31"/>
      <c r="X25" s="18"/>
      <c r="Y25" s="31"/>
      <c r="Z25" s="31"/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s="17" customFormat="1" x14ac:dyDescent="0.3">
      <c r="A26" s="19"/>
      <c r="B26" s="19"/>
      <c r="C26" s="19"/>
      <c r="D26" s="20"/>
      <c r="E26" s="5"/>
      <c r="F26" s="5"/>
      <c r="G26" s="5"/>
      <c r="H26" s="5"/>
      <c r="I26" s="5"/>
      <c r="J26" s="5"/>
      <c r="K26" s="5"/>
      <c r="L26" s="5"/>
      <c r="M26" s="5"/>
      <c r="R26" s="17">
        <v>21</v>
      </c>
      <c r="W26" s="31"/>
      <c r="X26" s="18"/>
      <c r="Y26" s="30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s="17" customFormat="1" x14ac:dyDescent="0.3">
      <c r="A27" s="19"/>
      <c r="B27" s="19"/>
      <c r="C27" s="19"/>
      <c r="D27" s="20"/>
      <c r="E27" s="5"/>
      <c r="F27" s="5"/>
      <c r="G27" s="5"/>
      <c r="H27" s="5"/>
      <c r="I27" s="5"/>
      <c r="J27" s="5"/>
      <c r="K27" s="5"/>
      <c r="L27" s="5"/>
      <c r="M27" s="5"/>
      <c r="R27" s="17">
        <v>22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ht="216" x14ac:dyDescent="0.3">
      <c r="A28" s="19" t="str">
        <f>IFERROR(VLOOKUP($R29,$R$11:$AP$45,$R$1,0),"")</f>
        <v/>
      </c>
      <c r="B28" s="19" t="str">
        <f>IFERROR(VLOOKUP($R29,$R$11:$AP$45,$R$1+1,0),"")</f>
        <v/>
      </c>
      <c r="C28" s="19" t="str">
        <f>IFERROR(VLOOKUP($R29,$R$11:$AP$45,$R$1+2,0),"")</f>
        <v/>
      </c>
      <c r="D28" s="20" t="str">
        <f>IFERROR(VLOOKUP($R29,$R$11:$AP$45,$R$1+3,0),"")</f>
        <v/>
      </c>
      <c r="R28" s="5">
        <v>23</v>
      </c>
      <c r="S28" s="26" t="s">
        <v>327</v>
      </c>
      <c r="T28" s="26" t="s">
        <v>350</v>
      </c>
      <c r="U28" s="26" t="s">
        <v>328</v>
      </c>
      <c r="V28" s="27" t="s">
        <v>22</v>
      </c>
      <c r="W28" s="26" t="s">
        <v>327</v>
      </c>
      <c r="X28" s="26" t="s">
        <v>350</v>
      </c>
      <c r="Y28" s="26" t="s">
        <v>328</v>
      </c>
      <c r="Z28" s="27" t="s">
        <v>22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  <c r="AQ28" s="18"/>
    </row>
    <row r="29" spans="1:43" x14ac:dyDescent="0.3">
      <c r="A29" s="19" t="str">
        <f>IFERROR(VLOOKUP($R30,$R$11:$AP$45,$R$1,0),"")</f>
        <v/>
      </c>
      <c r="B29" s="19" t="str">
        <f>IFERROR(VLOOKUP($R30,$R$11:$AP$45,$R$1+1,0),"")</f>
        <v/>
      </c>
      <c r="C29" s="19" t="str">
        <f>IFERROR(VLOOKUP($R30,$R$11:$AP$45,$R$1+2,0),"")</f>
        <v/>
      </c>
      <c r="D29" s="20" t="str">
        <f>IFERROR(VLOOKUP($R30,$R$11:$AP$45,$R$1+3,0),"")</f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  <c r="AQ29" s="18"/>
    </row>
    <row r="30" spans="1:43" x14ac:dyDescent="0.3">
      <c r="A30" s="19" t="str">
        <f>IFERROR(VLOOKUP($R31,$R$11:$AP$45,$R$1,0),"")</f>
        <v/>
      </c>
      <c r="B30" s="19" t="str">
        <f>IFERROR(VLOOKUP($R31,$R$11:$AP$45,$R$1+1,0),"")</f>
        <v/>
      </c>
      <c r="C30" s="19" t="str">
        <f>IFERROR(VLOOKUP($R31,$R$11:$AP$45,$R$1+2,0),"")</f>
        <v/>
      </c>
      <c r="D30" s="20" t="str">
        <f>IFERROR(VLOOKUP($R31,$R$11:$AP$45,$R$1+3,0),"")</f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x14ac:dyDescent="0.3">
      <c r="A31" s="19" t="str">
        <f>IFERROR(VLOOKUP($R32,$R$11:$AP$45,$R$1,0),"")</f>
        <v/>
      </c>
      <c r="B31" s="19" t="str">
        <f>IFERROR(VLOOKUP($R32,$R$11:$AP$45,$R$1+1,0),"")</f>
        <v/>
      </c>
      <c r="C31" s="19" t="str">
        <f>IFERROR(VLOOKUP($R32,$R$11:$AP$45,$R$1+2,0),"")</f>
        <v/>
      </c>
      <c r="D31" s="20" t="str">
        <f>IFERROR(VLOOKUP($R32,$R$11:$AP$45,$R$1+3,0),"")</f>
        <v/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x14ac:dyDescent="0.3">
      <c r="A32" s="19"/>
      <c r="B32" s="19"/>
      <c r="C32" s="19"/>
      <c r="D32" s="2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3" x14ac:dyDescent="0.3">
      <c r="A33" s="19"/>
      <c r="B33" s="19"/>
      <c r="C33" s="19"/>
      <c r="D33" s="20"/>
      <c r="AA33" s="18" t="s">
        <v>19</v>
      </c>
      <c r="AB33" s="18" t="s">
        <v>19</v>
      </c>
      <c r="AC33" s="18" t="s">
        <v>19</v>
      </c>
      <c r="AD33" s="18" t="s">
        <v>19</v>
      </c>
      <c r="AE33" s="18"/>
      <c r="AF33" s="18"/>
      <c r="AG33" s="18"/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/>
      <c r="AQ33" s="18"/>
    </row>
    <row r="34" spans="1:43" x14ac:dyDescent="0.3">
      <c r="A34" s="19"/>
      <c r="B34" s="19"/>
      <c r="C34" s="19"/>
      <c r="D34" s="20"/>
      <c r="AA34" s="18" t="s">
        <v>19</v>
      </c>
      <c r="AB34" s="18" t="s">
        <v>19</v>
      </c>
      <c r="AC34" s="18" t="s">
        <v>19</v>
      </c>
      <c r="AD34" s="18" t="s">
        <v>19</v>
      </c>
      <c r="AE34" s="18"/>
      <c r="AF34" s="18"/>
      <c r="AG34" s="18"/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/>
      <c r="AQ34" s="18"/>
    </row>
    <row r="35" spans="1:43" x14ac:dyDescent="0.3">
      <c r="A35" s="19"/>
      <c r="B35" s="19"/>
      <c r="C35" s="19"/>
      <c r="D35" s="20"/>
    </row>
    <row r="36" spans="1:43" x14ac:dyDescent="0.3">
      <c r="A36" s="19"/>
      <c r="B36" s="19"/>
      <c r="C36" s="19"/>
      <c r="D36" s="20"/>
    </row>
    <row r="37" spans="1:43" x14ac:dyDescent="0.3">
      <c r="A37" s="21"/>
      <c r="B37" s="21"/>
      <c r="C37" s="21"/>
      <c r="D37" s="22"/>
    </row>
    <row r="38" spans="1:43" x14ac:dyDescent="0.3">
      <c r="A38" s="21"/>
      <c r="B38" s="21"/>
      <c r="C38" s="21"/>
      <c r="D38" s="22"/>
    </row>
    <row r="39" spans="1:43" x14ac:dyDescent="0.3">
      <c r="A39" s="21"/>
      <c r="B39" s="21"/>
      <c r="C39" s="21"/>
      <c r="D39" s="22"/>
    </row>
    <row r="40" spans="1:43" x14ac:dyDescent="0.3">
      <c r="A40" s="21"/>
      <c r="B40" s="21"/>
      <c r="C40" s="21"/>
      <c r="D40" s="22"/>
    </row>
    <row r="41" spans="1:43" x14ac:dyDescent="0.3">
      <c r="A41" s="21"/>
      <c r="B41" s="21"/>
      <c r="C41" s="21"/>
      <c r="D41" s="22"/>
    </row>
    <row r="42" spans="1:43" x14ac:dyDescent="0.3">
      <c r="A42" s="21"/>
      <c r="B42" s="21"/>
      <c r="C42" s="21"/>
      <c r="D42" s="22"/>
    </row>
    <row r="43" spans="1:43" x14ac:dyDescent="0.3">
      <c r="A43" s="21"/>
      <c r="B43" s="21"/>
      <c r="C43" s="21"/>
      <c r="D43" s="22"/>
    </row>
    <row r="44" spans="1:43" x14ac:dyDescent="0.3">
      <c r="A44" s="21"/>
      <c r="B44" s="21"/>
      <c r="C44" s="21"/>
      <c r="D44" s="22"/>
    </row>
    <row r="45" spans="1:43" x14ac:dyDescent="0.3">
      <c r="A45" s="23"/>
      <c r="B45" s="23"/>
      <c r="C45" s="23"/>
      <c r="D45" s="22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3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AP8 V10 AD5 AH5 AL5 V5:V6 Z5:Z6 Z11 AD7 AH7 AL7 AD14 V22:V25 AD10:AD12 D5:D15 D17:D27 Z28 V28" xr:uid="{00000000-0002-0000-0300-000001000000}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T162"/>
  <sheetViews>
    <sheetView zoomScale="50" zoomScaleNormal="50" workbookViewId="0">
      <pane ySplit="4" topLeftCell="A17" activePane="bottomLeft" state="frozen"/>
      <selection activeCell="B2" sqref="B2"/>
      <selection pane="bottomLeft" activeCell="E17" sqref="E17"/>
    </sheetView>
  </sheetViews>
  <sheetFormatPr defaultColWidth="0" defaultRowHeight="14.4" x14ac:dyDescent="0.3"/>
  <cols>
    <col min="1" max="1" width="34" style="17" customWidth="1"/>
    <col min="2" max="2" width="66" style="17" customWidth="1"/>
    <col min="3" max="3" width="29.44140625" style="17" customWidth="1"/>
    <col min="4" max="4" width="17.5546875" style="34" customWidth="1"/>
    <col min="5" max="5" width="18.5546875" style="5" customWidth="1"/>
    <col min="6" max="6" width="9.109375" style="5" hidden="1" customWidth="1"/>
    <col min="7" max="7" width="44.44140625" style="5" hidden="1" customWidth="1"/>
    <col min="8" max="12" width="9.109375" style="5" hidden="1" customWidth="1"/>
    <col min="13" max="18" width="9.109375" style="17" hidden="1" customWidth="1"/>
    <col min="19" max="19" width="34" style="17" hidden="1" customWidth="1"/>
    <col min="20" max="20" width="66" style="17" hidden="1" customWidth="1"/>
    <col min="21" max="21" width="29.44140625" style="17" hidden="1" customWidth="1"/>
    <col min="22" max="22" width="7.88671875" style="17" hidden="1" customWidth="1"/>
    <col min="23" max="23" width="34" style="17" hidden="1" customWidth="1"/>
    <col min="24" max="24" width="66" style="17" hidden="1" customWidth="1"/>
    <col min="25" max="25" width="29.44140625" style="17" hidden="1" customWidth="1"/>
    <col min="26" max="26" width="7.88671875" style="17" hidden="1" customWidth="1"/>
    <col min="27" max="27" width="34" style="17" hidden="1" customWidth="1"/>
    <col min="28" max="28" width="66" style="17" hidden="1" customWidth="1"/>
    <col min="29" max="29" width="29.44140625" style="17" hidden="1" customWidth="1"/>
    <col min="30" max="30" width="7.88671875" style="17" hidden="1" customWidth="1"/>
    <col min="31" max="31" width="34" style="17" hidden="1" customWidth="1"/>
    <col min="32" max="32" width="66" style="17" hidden="1" customWidth="1"/>
    <col min="33" max="33" width="29.44140625" style="17" hidden="1" customWidth="1"/>
    <col min="34" max="34" width="7.88671875" style="17" hidden="1" customWidth="1"/>
    <col min="35" max="35" width="34" style="17" hidden="1" customWidth="1"/>
    <col min="36" max="36" width="66" style="17" hidden="1" customWidth="1"/>
    <col min="37" max="37" width="29.44140625" style="17" hidden="1" customWidth="1"/>
    <col min="38" max="38" width="7.88671875" style="17" hidden="1" customWidth="1"/>
    <col min="39" max="39" width="34" style="17" hidden="1" customWidth="1"/>
    <col min="40" max="40" width="66" style="17" hidden="1" customWidth="1"/>
    <col min="41" max="41" width="29.44140625" style="17" hidden="1" customWidth="1"/>
    <col min="42" max="42" width="7.88671875" style="17" hidden="1" customWidth="1"/>
    <col min="43" max="16384" width="9.109375" style="17" hidden="1"/>
  </cols>
  <sheetData>
    <row r="1" spans="1:42" ht="43.5" customHeight="1" x14ac:dyDescent="0.3">
      <c r="A1" s="3" t="s">
        <v>3</v>
      </c>
      <c r="B1" s="77" t="s">
        <v>51</v>
      </c>
      <c r="C1" s="78"/>
      <c r="D1" s="40"/>
      <c r="O1" s="17" t="s">
        <v>31</v>
      </c>
      <c r="P1" s="17">
        <v>1</v>
      </c>
      <c r="Q1" s="24">
        <f>VLOOKUP(B2,O1:P6,2,0)</f>
        <v>2</v>
      </c>
      <c r="R1" s="24">
        <f>Q1*4-2</f>
        <v>6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2" x14ac:dyDescent="0.3">
      <c r="A2" s="25" t="s">
        <v>20</v>
      </c>
      <c r="B2" s="14" t="s">
        <v>32</v>
      </c>
      <c r="C2" s="5"/>
      <c r="D2" s="15"/>
      <c r="O2" s="17" t="s">
        <v>32</v>
      </c>
      <c r="P2" s="17">
        <v>2</v>
      </c>
    </row>
    <row r="3" spans="1:42" x14ac:dyDescent="0.3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x14ac:dyDescent="0.3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ht="259.2" x14ac:dyDescent="0.3">
      <c r="A5" s="26" t="str">
        <f t="shared" ref="A5:A17" si="0">IFERROR(VLOOKUP($R5,$R$5:$AP$55,$R$1,0),"")</f>
        <v>Тип операции по Учредителю ДУ</v>
      </c>
      <c r="B5" s="26" t="str">
        <f t="shared" ref="B5:B17" si="1">IFERROR(VLOOKUP($R5,$R$5:$AP$55,$R$1+1,0),"")</f>
        <v>Необходимо выбрать из списка нужную операцию</v>
      </c>
      <c r="C5" s="26" t="str">
        <f t="shared" ref="C5:C17" si="2">IFERROR(VLOOKUP($R5,$R$5:$AP$55,$R$1+2,0),"")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7" si="3">IFERROR(VLOOKUP($R5,$R$5:$AP$55,$R$1+3,0),"")</f>
        <v>О</v>
      </c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ht="57.6" x14ac:dyDescent="0.3">
      <c r="A6" s="26" t="str">
        <f t="shared" si="0"/>
        <v>Единый краткий код Управляющего</v>
      </c>
      <c r="B6" s="26" t="str">
        <f t="shared" si="1"/>
        <v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103</v>
      </c>
      <c r="T6" s="26" t="s">
        <v>52</v>
      </c>
      <c r="U6" s="26" t="s">
        <v>23</v>
      </c>
      <c r="V6" s="27" t="s">
        <v>24</v>
      </c>
      <c r="W6" s="26" t="s">
        <v>103</v>
      </c>
      <c r="X6" s="26" t="s">
        <v>52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ht="172.8" x14ac:dyDescent="0.3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138</v>
      </c>
      <c r="T7" s="18" t="s">
        <v>169</v>
      </c>
      <c r="U7" s="18" t="s">
        <v>254</v>
      </c>
      <c r="V7" s="5" t="s">
        <v>24</v>
      </c>
      <c r="W7" s="18" t="s">
        <v>138</v>
      </c>
      <c r="X7" s="18" t="s">
        <v>169</v>
      </c>
      <c r="Y7" s="18" t="s">
        <v>254</v>
      </c>
      <c r="Z7" s="5" t="s">
        <v>24</v>
      </c>
      <c r="AA7" s="26" t="s">
        <v>159</v>
      </c>
      <c r="AB7" s="18" t="s">
        <v>171</v>
      </c>
      <c r="AC7" s="18" t="s">
        <v>254</v>
      </c>
      <c r="AD7" s="27" t="s">
        <v>21</v>
      </c>
      <c r="AE7" s="26" t="s">
        <v>159</v>
      </c>
      <c r="AF7" s="18" t="s">
        <v>171</v>
      </c>
      <c r="AG7" s="18" t="s">
        <v>254</v>
      </c>
      <c r="AH7" s="27" t="s">
        <v>21</v>
      </c>
      <c r="AI7" s="26" t="s">
        <v>159</v>
      </c>
      <c r="AJ7" s="18" t="s">
        <v>171</v>
      </c>
      <c r="AK7" s="18" t="s">
        <v>254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ht="244.8" x14ac:dyDescent="0.3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254</v>
      </c>
      <c r="AP8" s="27" t="s">
        <v>21</v>
      </c>
    </row>
    <row r="9" spans="1:42" ht="244.8" x14ac:dyDescent="0.3">
      <c r="A9" s="26" t="str">
        <f t="shared" si="0"/>
        <v>Учредителю доверительного управления присвоен Единый краткий код?</v>
      </c>
      <c r="B9" s="26" t="str">
        <f t="shared" si="1"/>
        <v>Необходимо выбрать из списка нужное значение</v>
      </c>
      <c r="C9" s="26" t="str">
        <f t="shared" si="2"/>
        <v>Выбор из списка: "да"; "нет"</v>
      </c>
      <c r="D9" s="27" t="str">
        <f t="shared" si="3"/>
        <v>О</v>
      </c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ht="43.2" x14ac:dyDescent="0.3">
      <c r="A10" s="26" t="str">
        <f t="shared" si="0"/>
        <v>-</v>
      </c>
      <c r="B10" s="26" t="str">
        <f t="shared" si="1"/>
        <v>-</v>
      </c>
      <c r="C10" s="26" t="str">
        <f t="shared" si="2"/>
        <v>-</v>
      </c>
      <c r="D10" s="27">
        <f t="shared" si="3"/>
        <v>0</v>
      </c>
      <c r="R10" s="17">
        <v>6</v>
      </c>
      <c r="S10" s="18" t="s">
        <v>316</v>
      </c>
      <c r="T10" s="18" t="s">
        <v>143</v>
      </c>
      <c r="U10" s="18" t="s">
        <v>19</v>
      </c>
      <c r="V10" s="5" t="s">
        <v>314</v>
      </c>
      <c r="W10" s="18" t="s">
        <v>19</v>
      </c>
      <c r="X10" s="18" t="s">
        <v>19</v>
      </c>
      <c r="Y10" s="18" t="s">
        <v>19</v>
      </c>
      <c r="Z10" s="5"/>
      <c r="AA10" s="18" t="s">
        <v>319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ht="172.8" x14ac:dyDescent="0.3">
      <c r="A11" s="26" t="str">
        <f t="shared" si="0"/>
        <v>Единый краткий код Учредителя ДУ</v>
      </c>
      <c r="B11" s="26" t="str">
        <f t="shared" si="1"/>
        <v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v>
      </c>
      <c r="C11" s="26" t="str">
        <f t="shared" si="2"/>
        <v>До 12 символов без пробелов - заглавные латинские буквы, цифры, символ подчёркивания</v>
      </c>
      <c r="D11" s="27" t="str">
        <f t="shared" si="3"/>
        <v>О</v>
      </c>
      <c r="R11" s="17">
        <v>7</v>
      </c>
      <c r="S11" s="26" t="s">
        <v>159</v>
      </c>
      <c r="T11" s="18" t="s">
        <v>170</v>
      </c>
      <c r="U11" s="18" t="s">
        <v>254</v>
      </c>
      <c r="V11" s="27" t="s">
        <v>24</v>
      </c>
      <c r="W11" s="18" t="s">
        <v>109</v>
      </c>
      <c r="X11" s="18" t="s">
        <v>111</v>
      </c>
      <c r="Y11" s="18" t="s">
        <v>23</v>
      </c>
      <c r="Z11" s="18" t="s">
        <v>21</v>
      </c>
      <c r="AA11" s="18" t="s">
        <v>162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ht="244.8" x14ac:dyDescent="0.3">
      <c r="A12" s="26" t="str">
        <f t="shared" si="0"/>
        <v>Краткий код Учредителя ДУ: Рынок</v>
      </c>
      <c r="B12" s="26" t="str">
        <f t="shared" si="1"/>
        <v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v>
      </c>
      <c r="C12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2" s="27" t="str">
        <f t="shared" si="3"/>
        <v>О</v>
      </c>
      <c r="R12" s="17">
        <v>8</v>
      </c>
      <c r="S12" s="17" t="s">
        <v>160</v>
      </c>
      <c r="T12" s="18" t="s">
        <v>181</v>
      </c>
      <c r="U12" s="18" t="s">
        <v>145</v>
      </c>
      <c r="V12" s="17" t="s">
        <v>24</v>
      </c>
      <c r="W12" s="26" t="s">
        <v>159</v>
      </c>
      <c r="X12" s="18" t="s">
        <v>163</v>
      </c>
      <c r="Y12" s="18" t="s">
        <v>254</v>
      </c>
      <c r="Z12" s="2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ht="244.8" x14ac:dyDescent="0.3">
      <c r="A13" s="26" t="str">
        <f t="shared" si="0"/>
        <v>Краткий код Учредителя ДУ: Код</v>
      </c>
      <c r="B13" s="26" t="str">
        <f t="shared" si="1"/>
        <v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13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3" s="27" t="str">
        <f t="shared" si="3"/>
        <v>О</v>
      </c>
      <c r="R13" s="17">
        <v>9</v>
      </c>
      <c r="S13" s="17" t="s">
        <v>161</v>
      </c>
      <c r="T13" s="18" t="s">
        <v>143</v>
      </c>
      <c r="U13" s="18" t="s">
        <v>137</v>
      </c>
      <c r="V13" s="5" t="s">
        <v>22</v>
      </c>
      <c r="W13" s="17" t="s">
        <v>160</v>
      </c>
      <c r="X13" s="18" t="s">
        <v>185</v>
      </c>
      <c r="Y13" s="18" t="s">
        <v>145</v>
      </c>
      <c r="Z13" s="17" t="s">
        <v>21</v>
      </c>
      <c r="AA13" s="67" t="s">
        <v>303</v>
      </c>
      <c r="AB13" s="68" t="s">
        <v>304</v>
      </c>
      <c r="AC13" s="67" t="s">
        <v>305</v>
      </c>
      <c r="AD13" s="10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ht="57.6" x14ac:dyDescent="0.3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18" t="s">
        <v>162</v>
      </c>
      <c r="T14" s="18" t="s">
        <v>222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306</v>
      </c>
      <c r="AB14" s="68" t="s">
        <v>304</v>
      </c>
      <c r="AC14" s="67" t="s">
        <v>307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ht="57.6" x14ac:dyDescent="0.3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308</v>
      </c>
      <c r="AB15" s="68" t="s">
        <v>304</v>
      </c>
      <c r="AC15" s="67" t="s">
        <v>307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ht="72" x14ac:dyDescent="0.3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309</v>
      </c>
      <c r="AB16" s="68" t="s">
        <v>304</v>
      </c>
      <c r="AC16" s="67" t="s">
        <v>310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ht="100.35" customHeight="1" x14ac:dyDescent="0.3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27" t="str">
        <f t="shared" si="3"/>
        <v>О</v>
      </c>
      <c r="R17" s="17">
        <v>13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232</v>
      </c>
      <c r="Z17" s="18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ht="100.35" customHeight="1" x14ac:dyDescent="0.3">
      <c r="A18" s="26" t="str">
        <f>IFERROR(VLOOKUP($R55,$R$5:$AP$55,$R$1,0),"")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8" s="26" t="str">
        <f>IFERROR(VLOOKUP($R55,$R$5:$AP$55,$R$1+1,0),"")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8" s="26" t="str">
        <f>IFERROR(VLOOKUP($R55,$R$5:$AP$55,$R$1+2,0),"")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8" s="27" t="str">
        <f>IFERROR(VLOOKUP($R55,$R$5:$AP$55,$R$1+3,0),"")</f>
        <v>Н</v>
      </c>
      <c r="S18" s="36"/>
      <c r="T18" s="18"/>
      <c r="U18" s="18"/>
      <c r="V18" s="18"/>
      <c r="W18" s="36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ht="100.8" x14ac:dyDescent="0.3">
      <c r="A19" s="26" t="str">
        <f>IFERROR(VLOOKUP($R19,$R$5:$AP$55,$R$1,0),"")</f>
        <v>Данные паспорта РФ</v>
      </c>
      <c r="B19" s="26" t="str">
        <f>IFERROR(VLOOKUP($R19,$R$5:$AP$55,$R$1+1,0),"")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9" s="26" t="str">
        <f>IFERROR(VLOOKUP($R19,$R$5:$AP$55,$R$1+2,0),"")</f>
        <v>10 цифр с пробелами после второго и четвертого символов (2 цифры + " " + 2 цифры + " " + 6 цифр)</v>
      </c>
      <c r="D19" s="27" t="str">
        <f>IFERROR(VLOOKUP($R19,$R$5:$AP$55,$R$1+3,0),"")</f>
        <v>О</v>
      </c>
      <c r="R19" s="17">
        <v>14</v>
      </c>
      <c r="S19" s="36" t="s">
        <v>57</v>
      </c>
      <c r="T19" s="18" t="s">
        <v>223</v>
      </c>
      <c r="U19" s="18" t="s">
        <v>232</v>
      </c>
      <c r="V19" s="18" t="s">
        <v>21</v>
      </c>
      <c r="W19" s="36" t="s">
        <v>58</v>
      </c>
      <c r="X19" s="18" t="s">
        <v>224</v>
      </c>
      <c r="Y19" s="35" t="s">
        <v>63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ht="72" x14ac:dyDescent="0.3">
      <c r="A20" s="26" t="str">
        <f>IFERROR(VLOOKUP($R20,$R$5:$AP$55,$R$1,0),"")</f>
        <v>Данные паспорта СССР</v>
      </c>
      <c r="B20" s="26" t="str">
        <f>IFERROR(VLOOKUP($R20,$R$5:$AP$55,$R$1+1,0),"")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0" s="26" t="str">
        <f>IFERROR(VLOOKUP($R20,$R$5:$AP$55,$R$1+2,0),"")</f>
        <v>Римские цифры в латинском регистре (до 6 символов) + "-" + 2 буквы кириллицей + " " + 6 цифр</v>
      </c>
      <c r="D20" s="27" t="str">
        <f>IFERROR(VLOOKUP($R20,$R$5:$AP$55,$R$1+3,0),"")</f>
        <v>О</v>
      </c>
      <c r="R20" s="17">
        <v>15</v>
      </c>
      <c r="S20" s="36" t="s">
        <v>58</v>
      </c>
      <c r="T20" s="18" t="s">
        <v>224</v>
      </c>
      <c r="U20" s="35" t="s">
        <v>63</v>
      </c>
      <c r="V20" s="36" t="s">
        <v>21</v>
      </c>
      <c r="W20" s="36" t="s">
        <v>59</v>
      </c>
      <c r="X20" s="18" t="s">
        <v>225</v>
      </c>
      <c r="Y20" s="35" t="s">
        <v>64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ht="72" x14ac:dyDescent="0.3">
      <c r="A21" s="26" t="str">
        <f>IFERROR(VLOOKUP($R21,$R$5:$AP$55,$R$1,0),"")</f>
        <v>Данные свидетельства о рождении</v>
      </c>
      <c r="B21" s="26" t="str">
        <f>IFERROR(VLOOKUP($R21,$R$5:$AP$55,$R$1+1,0),"")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1" s="26" t="str">
        <f>IFERROR(VLOOKUP($R21,$R$5:$AP$55,$R$1+2,0),"")</f>
        <v>До 20 символов, цифры и любые буквы</v>
      </c>
      <c r="D21" s="27" t="str">
        <f>IFERROR(VLOOKUP($R21,$R$5:$AP$55,$R$1+3,0),"")</f>
        <v>О</v>
      </c>
      <c r="R21" s="17">
        <v>16</v>
      </c>
      <c r="S21" s="36" t="s">
        <v>59</v>
      </c>
      <c r="T21" s="18" t="s">
        <v>225</v>
      </c>
      <c r="U21" s="35" t="s">
        <v>64</v>
      </c>
      <c r="V21" s="36" t="s">
        <v>21</v>
      </c>
      <c r="W21" s="36" t="s">
        <v>60</v>
      </c>
      <c r="X21" s="18" t="s">
        <v>226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ht="72" x14ac:dyDescent="0.3">
      <c r="A22" s="26" t="str">
        <f>IFERROR(VLOOKUP($R22,$R$5:$AP$55,$R$1,0),"")</f>
        <v>Данные документа, удостоверяющего личность</v>
      </c>
      <c r="B22" s="26" t="str">
        <f>IFERROR(VLOOKUP($R22,$R$5:$AP$55,$R$1+1,0),"")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2" s="26" t="str">
        <f>IFERROR(VLOOKUP($R22,$R$5:$AP$55,$R$1+2,0),"")</f>
        <v>До 20 символов, цифры и любые буквы</v>
      </c>
      <c r="D22" s="27" t="str">
        <f>IFERROR(VLOOKUP($R22,$R$5:$AP$55,$R$1+3,0),"")</f>
        <v>О</v>
      </c>
      <c r="R22" s="17">
        <v>17</v>
      </c>
      <c r="S22" s="36" t="s">
        <v>60</v>
      </c>
      <c r="T22" s="18" t="s">
        <v>226</v>
      </c>
      <c r="U22" s="35" t="s">
        <v>65</v>
      </c>
      <c r="V22" s="36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ht="129.6" x14ac:dyDescent="0.3">
      <c r="A23" s="26" t="str">
        <f>IFERROR(VLOOKUP($R51,$R$5:$AP$55,$R$1,0),"")</f>
        <v>Вид документа</v>
      </c>
      <c r="B23" s="26" t="str">
        <f>IFERROR(VLOOKUP($R51,$R$5:$AP$55,$R$1+1,0),"")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23" s="26" t="str">
        <f>IFERROR(VLOOKUP($R51,$R$5:$AP$55,$R$1+2,0),"")</f>
        <v>Выбор из списка: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 Паспорт иностранного гражданина</v>
      </c>
      <c r="D23" s="27" t="str">
        <f>IFERROR(VLOOKUP($R51,$R$5:$AP$55,$R$1+3,0),"")</f>
        <v>О</v>
      </c>
      <c r="R23" s="17">
        <v>18</v>
      </c>
      <c r="S23" s="36" t="s">
        <v>61</v>
      </c>
      <c r="T23" s="18" t="s">
        <v>227</v>
      </c>
      <c r="U23" s="35" t="s">
        <v>65</v>
      </c>
      <c r="V23" s="36" t="s">
        <v>21</v>
      </c>
      <c r="W23" s="44" t="s">
        <v>220</v>
      </c>
      <c r="X23" s="18" t="s">
        <v>233</v>
      </c>
      <c r="Y23" s="35" t="s">
        <v>65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ht="100.8" x14ac:dyDescent="0.3">
      <c r="A24" s="26" t="str">
        <f>IFERROR(VLOOKUP($R52,$R$5:$AP$55,$R$1,0),"")</f>
        <v>Серия и номер паспорта иностранного гражданина</v>
      </c>
      <c r="B24" s="26" t="str">
        <f>IFERROR(VLOOKUP($R52,$R$5:$AP$55,$R$1+1,0),"")</f>
        <v>Данное поле отображается в случае выбора в поле "Вид документа" варианта "Паспорт иностранного гражданина"</v>
      </c>
      <c r="C24" s="26" t="str">
        <f>IFERROR(VLOOKUP($R52,$R$5:$AP$55,$R$1+2,0),"")</f>
        <v>От 1 до 20 символов, цифры и любые буквы</v>
      </c>
      <c r="D24" s="27" t="str">
        <f>IFERROR(VLOOKUP($R52,$R$5:$AP$55,$R$1+3,0),"")</f>
        <v>О</v>
      </c>
      <c r="R24" s="17">
        <v>19</v>
      </c>
      <c r="S24" s="44" t="s">
        <v>220</v>
      </c>
      <c r="T24" s="18" t="s">
        <v>233</v>
      </c>
      <c r="U24" s="35" t="s">
        <v>65</v>
      </c>
      <c r="V24" s="36" t="s">
        <v>21</v>
      </c>
      <c r="W24" s="36" t="s">
        <v>66</v>
      </c>
      <c r="X24" s="18" t="s">
        <v>223</v>
      </c>
      <c r="Y24" s="18" t="s">
        <v>119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ht="57.6" x14ac:dyDescent="0.3">
      <c r="A25" s="26" t="str">
        <f>IFERROR(VLOOKUP($R53,$R$5:$AP$55,$R$1,0),"")</f>
        <v>Название документа, удостоверяющего личность иностранного гражданина</v>
      </c>
      <c r="B25" s="26" t="str">
        <f>IFERROR(VLOOKUP($R53,$R$5:$AP$55,$R$1+1,0),"")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5" s="26" t="str">
        <f>IFERROR(VLOOKUP($R53,$R$5:$AP$55,$R$1+2,0),"")</f>
        <v>От 1 до 20 символов, цифры и любые буквы</v>
      </c>
      <c r="D25" s="27" t="str">
        <f>IFERROR(VLOOKUP($R53,$R$5:$AP$55,$R$1+3,0),"")</f>
        <v>О</v>
      </c>
      <c r="S25" s="44"/>
      <c r="T25" s="18"/>
      <c r="U25" s="35"/>
      <c r="V25" s="36"/>
      <c r="W25" s="36"/>
      <c r="X25" s="18"/>
      <c r="Y25" s="18"/>
      <c r="Z25" s="36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ht="57.6" x14ac:dyDescent="0.3">
      <c r="A26" s="26" t="str">
        <f>IFERROR(VLOOKUP($R54,$R$5:$AP$55,$R$1,0),"")</f>
        <v>Реквизиты документа, удостоверяющего личность иностранного гражданина</v>
      </c>
      <c r="B26" s="26" t="str">
        <f>IFERROR(VLOOKUP($R54,$R$5:$AP$55,$R$1+1,0),"")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6" s="26" t="str">
        <f>IFERROR(VLOOKUP($R54,$R$5:$AP$55,$R$1+2,0),"")</f>
        <v>От 1 до 20 символов, цифр и любые буквы</v>
      </c>
      <c r="D26" s="27" t="str">
        <f>IFERROR(VLOOKUP($R54,$R$5:$AP$55,$R$1+3,0),"")</f>
        <v>О</v>
      </c>
      <c r="S26" s="44"/>
      <c r="T26" s="18"/>
      <c r="U26" s="35"/>
      <c r="V26" s="36"/>
      <c r="W26" s="36"/>
      <c r="X26" s="18"/>
      <c r="Y26" s="18"/>
      <c r="Z26" s="36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ht="72" x14ac:dyDescent="0.3">
      <c r="A27" s="26" t="str">
        <f>IFERROR(VLOOKUP($R29,$R$5:$AP$55,$R$1,0),"")</f>
        <v>Тип документа законного представителя клиента</v>
      </c>
      <c r="B27" s="26" t="str">
        <f>IFERROR(VLOOKUP($R29,$R$5:$AP$55,$R$1+1,0),"")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7" s="26" t="str">
        <f>IFERROR(VLOOKUP($R29,$R$5:$AP$55,$R$1+2,0),"")</f>
        <v>Выбор из списка: "Паспорт РФ"; "Паспорт СССР"; "Документ, удостоверяющий личность гражданина соответствующего государства"</v>
      </c>
      <c r="D27" s="27" t="str">
        <f>IFERROR(VLOOKUP($R29,$R$5:$AP$55,$R$1+3,0),"")</f>
        <v>О</v>
      </c>
      <c r="S27" s="44"/>
      <c r="T27" s="18"/>
      <c r="U27" s="35"/>
      <c r="V27" s="36"/>
      <c r="W27" s="36"/>
      <c r="X27" s="18"/>
      <c r="Y27" s="18"/>
      <c r="Z27" s="36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ht="86.4" x14ac:dyDescent="0.3">
      <c r="A28" s="26" t="str">
        <f>IFERROR(VLOOKUP($R30,$R$5:$AP$55,$R$1,0),"")</f>
        <v>Данные паспорта РФ</v>
      </c>
      <c r="B28" s="26" t="str">
        <f>IFERROR(VLOOKUP($R30,$R$5:$AP$55,$R$1+1,0),"")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8" s="26" t="str">
        <f>IFERROR(VLOOKUP($R30,$R$5:$AP$55,$R$1+2,0),"")</f>
        <v>10 цифр с пробелами после второго и четвертого символов (2 цифры + " " + 2 цифры + " " + 6 цифр)</v>
      </c>
      <c r="D28" s="27" t="str">
        <f>IFERROR(VLOOKUP($R30,$R$5:$AP$55,$R$1+3,0),"")</f>
        <v>О</v>
      </c>
      <c r="S28" s="44"/>
      <c r="T28" s="18"/>
      <c r="U28" s="35"/>
      <c r="V28" s="36"/>
      <c r="W28" s="36"/>
      <c r="X28" s="18"/>
      <c r="Y28" s="18"/>
      <c r="Z28" s="36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ht="86.4" x14ac:dyDescent="0.3">
      <c r="A29" s="26" t="str">
        <f>IFERROR(VLOOKUP($R31,$R$5:$AP$55,$R$1,0),"")</f>
        <v>Данные паспорта СССР</v>
      </c>
      <c r="B29" s="26" t="str">
        <f>IFERROR(VLOOKUP($R31,$R$5:$AP$55,$R$1+1,0),"")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9" s="26" t="str">
        <f>IFERROR(VLOOKUP($R31,$R$5:$AP$55,$R$1+2,0),"")</f>
        <v>Римские цифры в латинском регистре (до 6 символов) + "-" + 2 буквы кириллицей + " " + 6 цифр</v>
      </c>
      <c r="D29" s="27" t="str">
        <f>IFERROR(VLOOKUP($R31,$R$5:$AP$55,$R$1+3,0),"")</f>
        <v>О</v>
      </c>
      <c r="R29" s="17">
        <v>20</v>
      </c>
      <c r="S29" s="36" t="s">
        <v>66</v>
      </c>
      <c r="T29" s="18" t="s">
        <v>223</v>
      </c>
      <c r="U29" s="18" t="s">
        <v>119</v>
      </c>
      <c r="V29" s="36" t="s">
        <v>21</v>
      </c>
      <c r="W29" s="36" t="s">
        <v>67</v>
      </c>
      <c r="X29" s="18" t="s">
        <v>228</v>
      </c>
      <c r="Y29" s="18" t="s">
        <v>339</v>
      </c>
      <c r="Z29" s="36" t="s">
        <v>21</v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ht="100.8" x14ac:dyDescent="0.3">
      <c r="A30" s="26" t="str">
        <f>IFERROR(VLOOKUP($R32,$R$5:$AP$55,$R$1,0),"")</f>
        <v>Данные документа, удостоверяющего личность</v>
      </c>
      <c r="B30" s="26" t="str">
        <f>IFERROR(VLOOKUP($R32,$R$5:$AP$55,$R$1+1,0),"")</f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0" s="26" t="str">
        <f>IFERROR(VLOOKUP($R32,$R$5:$AP$55,$R$1+2,0),"")</f>
        <v>До 20 символов, цифры и любые буквы</v>
      </c>
      <c r="D30" s="27" t="str">
        <f>IFERROR(VLOOKUP($R32,$R$5:$AP$55,$R$1+3,0),"")</f>
        <v>О</v>
      </c>
      <c r="R30" s="17">
        <v>21</v>
      </c>
      <c r="S30" s="36" t="s">
        <v>67</v>
      </c>
      <c r="T30" s="18" t="s">
        <v>228</v>
      </c>
      <c r="U30" s="18" t="s">
        <v>339</v>
      </c>
      <c r="V30" s="36" t="s">
        <v>21</v>
      </c>
      <c r="W30" s="36" t="s">
        <v>58</v>
      </c>
      <c r="X30" s="18" t="s">
        <v>229</v>
      </c>
      <c r="Y30" s="35" t="s">
        <v>63</v>
      </c>
      <c r="Z30" s="36" t="s">
        <v>21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ht="86.4" x14ac:dyDescent="0.3">
      <c r="A31" s="26" t="str">
        <f>IFERROR(VLOOKUP($R33,$R$5:$AP$55,$R$1,0),"")</f>
        <v>ИНН РФ</v>
      </c>
      <c r="B31" s="26" t="str">
        <f>IFERROR(VLOOKUP($R33,$R$5:$AP$55,$R$1+1,0),"")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1" s="26" t="str">
        <f>IFERROR(VLOOKUP($R33,$R$5:$AP$55,$R$1+2,0),"")</f>
        <v xml:space="preserve">10 цифровых символов </v>
      </c>
      <c r="D31" s="27" t="str">
        <f>IFERROR(VLOOKUP($R33,$R$5:$AP$55,$R$1+3,0),"")</f>
        <v>О</v>
      </c>
      <c r="R31" s="17">
        <v>22</v>
      </c>
      <c r="S31" s="36" t="s">
        <v>58</v>
      </c>
      <c r="T31" s="18" t="s">
        <v>229</v>
      </c>
      <c r="U31" s="35" t="s">
        <v>63</v>
      </c>
      <c r="V31" s="36" t="s">
        <v>21</v>
      </c>
      <c r="W31" s="36" t="s">
        <v>59</v>
      </c>
      <c r="X31" s="18" t="s">
        <v>230</v>
      </c>
      <c r="Y31" s="35" t="s">
        <v>64</v>
      </c>
      <c r="Z31" s="36" t="s">
        <v>21</v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ht="129.6" x14ac:dyDescent="0.3">
      <c r="A32" s="26" t="str">
        <f>IFERROR(VLOOKUP($R51,$R$5:$AP$55,$R$1,0),"")</f>
        <v>Вид документа</v>
      </c>
      <c r="B32" s="26" t="str">
        <f>IFERROR(VLOOKUP($R51,$R$5:$AP$55,$R$1+1,0),"")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2" s="26" t="str">
        <f>IFERROR(VLOOKUP($R51,$R$5:$AP$55,$R$1+2,0),"")</f>
        <v>Выбор из списка: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 Паспорт иностранного гражданина</v>
      </c>
      <c r="D32" s="27" t="str">
        <f>IFERROR(VLOOKUP($R51,$R$5:$AP$55,$R$1+3,0),"")</f>
        <v>О</v>
      </c>
      <c r="R32" s="17">
        <v>23</v>
      </c>
      <c r="S32" s="36" t="s">
        <v>59</v>
      </c>
      <c r="T32" s="18" t="s">
        <v>230</v>
      </c>
      <c r="U32" s="35" t="s">
        <v>64</v>
      </c>
      <c r="V32" s="36" t="s">
        <v>21</v>
      </c>
      <c r="W32" s="36" t="s">
        <v>61</v>
      </c>
      <c r="X32" s="18" t="s">
        <v>231</v>
      </c>
      <c r="Y32" s="35" t="s">
        <v>65</v>
      </c>
      <c r="Z32" s="36" t="s">
        <v>21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6" ht="115.2" x14ac:dyDescent="0.3">
      <c r="A33" s="26" t="str">
        <f>IFERROR(VLOOKUP($R52,$R$5:$AP$54,$R$1,0),"")</f>
        <v>Серия и номер паспорта иностранного гражданина</v>
      </c>
      <c r="B33" s="26" t="str">
        <f>IFERROR(VLOOKUP($R52,$R$5:$AP$55,$R$1+1,0),"")</f>
        <v>Данное поле отображается в случае выбора в поле "Вид документа" варианта "Паспорт иностранного гражданина"</v>
      </c>
      <c r="C33" s="26" t="str">
        <f>IFERROR(VLOOKUP($R52,$R$5:$AP$55,$R$1+2,0),"")</f>
        <v>От 1 до 20 символов, цифры и любые буквы</v>
      </c>
      <c r="D33" s="27" t="str">
        <f>IFERROR(VLOOKUP($R52,$R$5:$AP$55,$R$1+3,0),"")</f>
        <v>О</v>
      </c>
      <c r="R33" s="17">
        <v>24</v>
      </c>
      <c r="S33" s="36" t="s">
        <v>341</v>
      </c>
      <c r="T33" s="18" t="s">
        <v>342</v>
      </c>
      <c r="U33" s="35" t="s">
        <v>65</v>
      </c>
      <c r="V33" s="36" t="s">
        <v>21</v>
      </c>
      <c r="W33" s="36" t="s">
        <v>68</v>
      </c>
      <c r="X33" s="18" t="s">
        <v>70</v>
      </c>
      <c r="Y33" s="35" t="s">
        <v>26</v>
      </c>
      <c r="Z33" s="36" t="s">
        <v>21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6" ht="57.6" x14ac:dyDescent="0.3">
      <c r="A34" s="26" t="str">
        <f>IFERROR(VLOOKUP($R53,$R$5:$AP$55,$R$1,0),"")</f>
        <v>Название документа, удостоверяющего личность иностранного гражданина</v>
      </c>
      <c r="B34" s="26" t="str">
        <f>IFERROR(VLOOKUP($R53,$R$5:$AP$55,$R$1+1,0),"")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4" s="26" t="str">
        <f>IFERROR(VLOOKUP($R53,$R$5:$AP$55,$R$1+2,0),"")</f>
        <v>От 1 до 20 символов, цифры и любые буквы</v>
      </c>
      <c r="D34" s="27" t="str">
        <f>IFERROR(VLOOKUP($R53,$R$5:$AP$55,$R$1+3,0),"")</f>
        <v>О</v>
      </c>
      <c r="S34" s="36"/>
      <c r="T34" s="18"/>
      <c r="U34" s="35"/>
      <c r="V34" s="36"/>
      <c r="W34" s="36"/>
      <c r="X34" s="18"/>
      <c r="Y34" s="35"/>
      <c r="Z34" s="36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6" ht="57.6" x14ac:dyDescent="0.3">
      <c r="A35" s="26" t="str">
        <f>IFERROR(VLOOKUP($R54,$R$5:$AP$55,$R$1,0),"")</f>
        <v>Реквизиты документа, удостоверяющего личность иностранного гражданина</v>
      </c>
      <c r="B35" s="26" t="str">
        <f>IFERROR(VLOOKUP($R54,$R$5:$AP$55,$R$1+1,0),"")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5" s="26" t="str">
        <f>IFERROR(VLOOKUP($R54,$R$5:$AP$55,$R$1+2,0),"")</f>
        <v>От 1 до 20 символов, цифр и любые буквы</v>
      </c>
      <c r="D35" s="27" t="str">
        <f>IFERROR(VLOOKUP($R54,$R$5:$AP$55,$R$1+3,0),"")</f>
        <v>О</v>
      </c>
      <c r="S35" s="36"/>
      <c r="T35" s="18"/>
      <c r="U35" s="35"/>
      <c r="V35" s="36"/>
      <c r="W35" s="36"/>
      <c r="X35" s="18"/>
      <c r="Y35" s="35"/>
      <c r="Z35" s="36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</row>
    <row r="36" spans="1:46" ht="72" x14ac:dyDescent="0.3">
      <c r="A36" s="26" t="str">
        <f t="shared" ref="A36:A44" si="4">IFERROR(VLOOKUP($R38,$R$5:$AP$55,$R$1,0),"")</f>
        <v>ИНН нерезидента</v>
      </c>
      <c r="B36" s="26" t="str">
        <f t="shared" ref="B36:B44" si="5">IFERROR(VLOOKUP($R38,$R$5:$AP$55,$R$1+1,0),"")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26" t="str">
        <f t="shared" ref="C36:C44" si="6">IFERROR(VLOOKUP($R38,$R$5:$AP$55,$R$1+2,0),"")</f>
        <v>10 цифровых символов без пробелов, начинается всегда с «99»</v>
      </c>
      <c r="D36" s="27" t="str">
        <f t="shared" ref="D36:D44" si="7">IFERROR(VLOOKUP($R38,$R$5:$AP$55,$R$1+3,0),"")</f>
        <v>У</v>
      </c>
      <c r="S36" s="36"/>
      <c r="T36" s="18"/>
      <c r="U36" s="35"/>
      <c r="V36" s="36"/>
      <c r="W36" s="36"/>
      <c r="X36" s="18"/>
      <c r="Y36" s="35"/>
      <c r="Z36" s="36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</row>
    <row r="37" spans="1:46" ht="100.8" x14ac:dyDescent="0.3">
      <c r="A37" s="26" t="str">
        <f t="shared" si="4"/>
        <v>Уникальный код иностранного юридического лица</v>
      </c>
      <c r="B37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6" t="str">
        <f t="shared" si="6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27" t="str">
        <f t="shared" si="7"/>
        <v>У</v>
      </c>
      <c r="S37" s="36"/>
      <c r="T37" s="18"/>
      <c r="U37" s="35"/>
      <c r="V37" s="36"/>
      <c r="W37" s="36"/>
      <c r="X37" s="18"/>
      <c r="Y37" s="35"/>
      <c r="Z37" s="36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6" ht="72" x14ac:dyDescent="0.3">
      <c r="A38" s="26" t="str">
        <f t="shared" si="4"/>
        <v xml:space="preserve">БИК	</v>
      </c>
      <c r="B38" s="26" t="str">
        <f t="shared" si="5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8" s="26" t="str">
        <f t="shared" si="6"/>
        <v>До 9 цифровых символов без пробелов</v>
      </c>
      <c r="D38" s="27" t="str">
        <f t="shared" si="7"/>
        <v>У</v>
      </c>
      <c r="R38" s="17">
        <v>25</v>
      </c>
      <c r="S38" s="36" t="s">
        <v>68</v>
      </c>
      <c r="T38" s="18" t="s">
        <v>70</v>
      </c>
      <c r="U38" s="35" t="s">
        <v>26</v>
      </c>
      <c r="V38" s="36" t="s">
        <v>21</v>
      </c>
      <c r="W38" s="36" t="s">
        <v>97</v>
      </c>
      <c r="X38" s="18" t="s">
        <v>101</v>
      </c>
      <c r="Y38" s="35" t="s">
        <v>102</v>
      </c>
      <c r="Z38" s="36" t="s">
        <v>24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6" ht="100.8" x14ac:dyDescent="0.3">
      <c r="A39" s="26" t="str">
        <f t="shared" si="4"/>
        <v xml:space="preserve">Укажите лицензионную деятельность. </v>
      </c>
      <c r="B39" s="26" t="str">
        <f t="shared" si="5"/>
        <v>Если Юридическое лицо имеет банковскую лицензию на территории Российская Федерация необходимо заполнить  чек-бокс</v>
      </c>
      <c r="C39" s="26" t="str">
        <f t="shared" si="6"/>
        <v>-</v>
      </c>
      <c r="D39" s="27" t="str">
        <f t="shared" si="7"/>
        <v>Н</v>
      </c>
      <c r="R39" s="17">
        <v>26</v>
      </c>
      <c r="S39" s="36" t="s">
        <v>97</v>
      </c>
      <c r="T39" s="18" t="s">
        <v>101</v>
      </c>
      <c r="U39" s="35" t="s">
        <v>102</v>
      </c>
      <c r="V39" s="36" t="s">
        <v>24</v>
      </c>
      <c r="W39" s="36" t="s">
        <v>69</v>
      </c>
      <c r="X39" s="18" t="s">
        <v>101</v>
      </c>
      <c r="Y39" s="35" t="s">
        <v>135</v>
      </c>
      <c r="Z39" s="36" t="s">
        <v>24</v>
      </c>
      <c r="AA39" s="17" t="s">
        <v>19</v>
      </c>
      <c r="AB39" s="17" t="s">
        <v>19</v>
      </c>
      <c r="AC39" s="17" t="s">
        <v>19</v>
      </c>
      <c r="AD39" s="17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  <c r="AQ39" s="18" t="s">
        <v>19</v>
      </c>
      <c r="AR39" s="18" t="s">
        <v>19</v>
      </c>
      <c r="AS39" s="18" t="s">
        <v>19</v>
      </c>
      <c r="AT39" s="18" t="s">
        <v>19</v>
      </c>
    </row>
    <row r="40" spans="1:46" ht="43.2" x14ac:dyDescent="0.3">
      <c r="A40" s="26">
        <f t="shared" si="4"/>
        <v>0</v>
      </c>
      <c r="B40" s="26">
        <f t="shared" si="5"/>
        <v>0</v>
      </c>
      <c r="C40" s="26">
        <f t="shared" si="6"/>
        <v>0</v>
      </c>
      <c r="D40" s="27">
        <f t="shared" si="7"/>
        <v>0</v>
      </c>
      <c r="R40" s="17">
        <v>27</v>
      </c>
      <c r="S40" s="18" t="s">
        <v>325</v>
      </c>
      <c r="T40" s="41" t="s">
        <v>321</v>
      </c>
      <c r="U40" s="18" t="s">
        <v>322</v>
      </c>
      <c r="V40" s="36" t="s">
        <v>24</v>
      </c>
      <c r="W40" s="18" t="s">
        <v>325</v>
      </c>
      <c r="X40" s="41" t="s">
        <v>321</v>
      </c>
      <c r="Y40" s="18" t="s">
        <v>322</v>
      </c>
      <c r="Z40" s="36" t="s">
        <v>24</v>
      </c>
      <c r="AA40" s="5" t="s">
        <v>19</v>
      </c>
      <c r="AB40" s="5" t="s">
        <v>19</v>
      </c>
      <c r="AC40" s="5" t="s">
        <v>19</v>
      </c>
      <c r="AD40" s="5" t="s">
        <v>19</v>
      </c>
      <c r="AE40" s="5" t="s">
        <v>19</v>
      </c>
      <c r="AF40" s="5" t="s">
        <v>19</v>
      </c>
      <c r="AG40" s="5" t="s">
        <v>19</v>
      </c>
      <c r="AH40" s="5" t="s">
        <v>19</v>
      </c>
      <c r="AI40" s="5" t="s">
        <v>19</v>
      </c>
      <c r="AJ40" s="5" t="s">
        <v>19</v>
      </c>
      <c r="AK40" s="5" t="s">
        <v>19</v>
      </c>
      <c r="AL40" s="5" t="s">
        <v>19</v>
      </c>
      <c r="AM40" s="5" t="s">
        <v>19</v>
      </c>
      <c r="AN40" s="5" t="s">
        <v>19</v>
      </c>
      <c r="AO40" s="5" t="s">
        <v>19</v>
      </c>
      <c r="AP40" s="5" t="s">
        <v>19</v>
      </c>
      <c r="AQ40" s="18"/>
      <c r="AR40" s="18"/>
      <c r="AS40" s="18"/>
      <c r="AT40" s="18"/>
    </row>
    <row r="41" spans="1:46" ht="100.8" x14ac:dyDescent="0.3">
      <c r="A41" s="26">
        <f t="shared" si="4"/>
        <v>0</v>
      </c>
      <c r="B41" s="26">
        <f t="shared" si="5"/>
        <v>0</v>
      </c>
      <c r="C41" s="26">
        <f t="shared" si="6"/>
        <v>0</v>
      </c>
      <c r="D41" s="27">
        <f t="shared" si="7"/>
        <v>0</v>
      </c>
      <c r="R41" s="17">
        <v>28</v>
      </c>
      <c r="S41" s="36" t="s">
        <v>69</v>
      </c>
      <c r="T41" s="18" t="s">
        <v>101</v>
      </c>
      <c r="U41" s="35" t="s">
        <v>135</v>
      </c>
      <c r="V41" s="36" t="s">
        <v>24</v>
      </c>
      <c r="W41" s="17" t="s">
        <v>323</v>
      </c>
      <c r="X41" s="67" t="s">
        <v>324</v>
      </c>
      <c r="Y41" s="17" t="s">
        <v>19</v>
      </c>
      <c r="Z41" s="10" t="s">
        <v>22</v>
      </c>
      <c r="AA41" s="18" t="s">
        <v>19</v>
      </c>
      <c r="AB41" s="18" t="s">
        <v>19</v>
      </c>
      <c r="AC41" s="18" t="s">
        <v>19</v>
      </c>
      <c r="AD41" s="18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6" ht="43.2" x14ac:dyDescent="0.3">
      <c r="A42" s="26">
        <f t="shared" si="4"/>
        <v>0</v>
      </c>
      <c r="B42" s="26">
        <f t="shared" si="5"/>
        <v>0</v>
      </c>
      <c r="C42" s="26">
        <f t="shared" si="6"/>
        <v>0</v>
      </c>
      <c r="D42" s="27">
        <f t="shared" si="7"/>
        <v>0</v>
      </c>
      <c r="R42" s="17">
        <v>29</v>
      </c>
      <c r="S42" s="67" t="s">
        <v>303</v>
      </c>
      <c r="T42" s="68" t="s">
        <v>304</v>
      </c>
      <c r="U42" s="67" t="s">
        <v>305</v>
      </c>
      <c r="V42" s="10" t="s">
        <v>22</v>
      </c>
      <c r="AA42" s="18" t="s">
        <v>19</v>
      </c>
      <c r="AB42" s="18" t="s">
        <v>19</v>
      </c>
      <c r="AC42" s="18" t="s">
        <v>19</v>
      </c>
      <c r="AD42" s="18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6" ht="57.6" x14ac:dyDescent="0.3">
      <c r="A43" s="26">
        <f t="shared" si="4"/>
        <v>0</v>
      </c>
      <c r="B43" s="26">
        <f t="shared" si="5"/>
        <v>0</v>
      </c>
      <c r="C43" s="26">
        <f t="shared" si="6"/>
        <v>0</v>
      </c>
      <c r="D43" s="27">
        <f t="shared" si="7"/>
        <v>0</v>
      </c>
      <c r="R43" s="17">
        <v>30</v>
      </c>
      <c r="S43" s="67" t="s">
        <v>306</v>
      </c>
      <c r="T43" s="68" t="s">
        <v>304</v>
      </c>
      <c r="U43" s="67" t="s">
        <v>307</v>
      </c>
      <c r="V43" s="10" t="s">
        <v>22</v>
      </c>
      <c r="AA43" s="18" t="s">
        <v>19</v>
      </c>
      <c r="AB43" s="18" t="s">
        <v>19</v>
      </c>
      <c r="AC43" s="18" t="s">
        <v>19</v>
      </c>
      <c r="AD43" s="18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6" ht="57.6" x14ac:dyDescent="0.3">
      <c r="A44" s="19" t="str">
        <f t="shared" si="4"/>
        <v>-</v>
      </c>
      <c r="B44" s="19" t="str">
        <f t="shared" si="5"/>
        <v>-</v>
      </c>
      <c r="C44" s="19" t="str">
        <f t="shared" si="6"/>
        <v>-</v>
      </c>
      <c r="D44" s="20" t="str">
        <f t="shared" si="7"/>
        <v>-</v>
      </c>
      <c r="R44" s="17">
        <v>31</v>
      </c>
      <c r="S44" s="67" t="s">
        <v>308</v>
      </c>
      <c r="T44" s="68" t="s">
        <v>304</v>
      </c>
      <c r="U44" s="67" t="s">
        <v>307</v>
      </c>
      <c r="V44" s="10" t="s">
        <v>22</v>
      </c>
      <c r="AA44" s="18" t="s">
        <v>19</v>
      </c>
      <c r="AB44" s="18" t="s">
        <v>19</v>
      </c>
      <c r="AC44" s="18" t="s">
        <v>19</v>
      </c>
      <c r="AD44" s="18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6" x14ac:dyDescent="0.3">
      <c r="A45" s="19"/>
      <c r="B45" s="19"/>
      <c r="C45" s="19"/>
      <c r="D45" s="20"/>
      <c r="R45" s="17">
        <v>32</v>
      </c>
      <c r="S45" s="67" t="s">
        <v>309</v>
      </c>
      <c r="T45" s="68" t="s">
        <v>304</v>
      </c>
      <c r="U45" s="67" t="s">
        <v>310</v>
      </c>
      <c r="V45" s="10" t="s">
        <v>22</v>
      </c>
      <c r="AA45" s="18" t="s">
        <v>19</v>
      </c>
      <c r="AB45" s="18" t="s">
        <v>19</v>
      </c>
      <c r="AC45" s="18" t="s">
        <v>19</v>
      </c>
      <c r="AD45" s="18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6" ht="28.8" x14ac:dyDescent="0.3">
      <c r="A46" s="19"/>
      <c r="B46" s="19"/>
      <c r="C46" s="19"/>
      <c r="D46" s="20"/>
      <c r="R46" s="17">
        <v>33</v>
      </c>
      <c r="S46" s="17" t="s">
        <v>323</v>
      </c>
      <c r="T46" s="67" t="s">
        <v>324</v>
      </c>
      <c r="U46" s="17" t="s">
        <v>19</v>
      </c>
      <c r="V46" s="10" t="s">
        <v>22</v>
      </c>
      <c r="W46" s="17" t="s">
        <v>19</v>
      </c>
      <c r="X46" s="17" t="s">
        <v>19</v>
      </c>
      <c r="Y46" s="17" t="s">
        <v>19</v>
      </c>
      <c r="Z46" s="17" t="s">
        <v>19</v>
      </c>
      <c r="AA46" s="18" t="s">
        <v>19</v>
      </c>
      <c r="AB46" s="18" t="s">
        <v>19</v>
      </c>
      <c r="AC46" s="18" t="s">
        <v>19</v>
      </c>
      <c r="AD46" s="18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6" x14ac:dyDescent="0.3">
      <c r="A47" s="19"/>
      <c r="B47" s="19"/>
      <c r="C47" s="19"/>
      <c r="D47" s="20"/>
      <c r="R47" s="17">
        <v>34</v>
      </c>
      <c r="W47" s="17" t="s">
        <v>19</v>
      </c>
      <c r="X47" s="17" t="s">
        <v>19</v>
      </c>
      <c r="Y47" s="17" t="s">
        <v>19</v>
      </c>
      <c r="Z47" s="17" t="s">
        <v>19</v>
      </c>
      <c r="AA47" s="18" t="s">
        <v>19</v>
      </c>
      <c r="AB47" s="18" t="s">
        <v>19</v>
      </c>
      <c r="AC47" s="18" t="s">
        <v>19</v>
      </c>
      <c r="AD47" s="18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6" s="5" customFormat="1" x14ac:dyDescent="0.3">
      <c r="A48" s="21"/>
      <c r="B48" s="21"/>
      <c r="C48" s="21"/>
      <c r="D48" s="22"/>
      <c r="R48" s="17">
        <v>35</v>
      </c>
      <c r="W48" s="17" t="s">
        <v>19</v>
      </c>
      <c r="X48" s="17" t="s">
        <v>19</v>
      </c>
      <c r="Y48" s="17" t="s">
        <v>19</v>
      </c>
      <c r="Z48" s="17" t="s">
        <v>19</v>
      </c>
      <c r="AA48" s="18" t="s">
        <v>19</v>
      </c>
      <c r="AB48" s="18" t="s">
        <v>19</v>
      </c>
      <c r="AC48" s="18" t="s">
        <v>19</v>
      </c>
      <c r="AD48" s="18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s="5" customFormat="1" x14ac:dyDescent="0.3">
      <c r="A49" s="21"/>
      <c r="B49" s="21"/>
      <c r="C49" s="21"/>
      <c r="D49" s="22"/>
      <c r="R49" s="17">
        <v>36</v>
      </c>
      <c r="W49" s="17" t="s">
        <v>19</v>
      </c>
      <c r="X49" s="17" t="s">
        <v>19</v>
      </c>
      <c r="Y49" s="17" t="s">
        <v>19</v>
      </c>
      <c r="Z49" s="17" t="s">
        <v>19</v>
      </c>
      <c r="AA49" s="18" t="s">
        <v>19</v>
      </c>
      <c r="AB49" s="18" t="s">
        <v>19</v>
      </c>
      <c r="AC49" s="18" t="s">
        <v>19</v>
      </c>
      <c r="AD49" s="18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s="5" customFormat="1" x14ac:dyDescent="0.3">
      <c r="A50" s="21"/>
      <c r="B50" s="21"/>
      <c r="C50" s="21"/>
      <c r="D50" s="22"/>
      <c r="R50" s="17">
        <v>37</v>
      </c>
      <c r="S50" s="36" t="s">
        <v>19</v>
      </c>
      <c r="T50" s="18" t="s">
        <v>19</v>
      </c>
      <c r="U50" s="35" t="s">
        <v>19</v>
      </c>
      <c r="V50" s="36" t="s">
        <v>19</v>
      </c>
      <c r="W50" s="17" t="s">
        <v>19</v>
      </c>
      <c r="X50" s="17" t="s">
        <v>19</v>
      </c>
      <c r="Y50" s="17" t="s">
        <v>19</v>
      </c>
      <c r="Z50" s="17" t="s">
        <v>19</v>
      </c>
    </row>
    <row r="51" spans="1:42" s="5" customFormat="1" ht="129.6" x14ac:dyDescent="0.3">
      <c r="A51" s="21"/>
      <c r="B51" s="21"/>
      <c r="C51" s="21"/>
      <c r="D51" s="22"/>
      <c r="R51" s="17">
        <v>38</v>
      </c>
      <c r="S51" s="5" t="s">
        <v>331</v>
      </c>
      <c r="T51" s="23" t="s">
        <v>335</v>
      </c>
      <c r="U51" s="23" t="s">
        <v>340</v>
      </c>
      <c r="V51" s="15" t="s">
        <v>21</v>
      </c>
      <c r="W51" s="5" t="s">
        <v>331</v>
      </c>
      <c r="X51" s="23" t="s">
        <v>335</v>
      </c>
      <c r="Y51" s="23" t="s">
        <v>332</v>
      </c>
      <c r="Z51" s="15" t="s">
        <v>21</v>
      </c>
    </row>
    <row r="52" spans="1:42" s="5" customFormat="1" ht="28.8" x14ac:dyDescent="0.3">
      <c r="A52" s="21"/>
      <c r="B52" s="21"/>
      <c r="C52" s="21"/>
      <c r="D52" s="22"/>
      <c r="R52" s="17">
        <v>39</v>
      </c>
      <c r="S52" s="5" t="s">
        <v>343</v>
      </c>
      <c r="T52" s="23" t="s">
        <v>344</v>
      </c>
      <c r="U52" s="5" t="s">
        <v>338</v>
      </c>
      <c r="V52" s="15" t="s">
        <v>21</v>
      </c>
      <c r="W52" s="5" t="s">
        <v>343</v>
      </c>
      <c r="X52" s="23" t="s">
        <v>344</v>
      </c>
      <c r="Y52" s="5" t="s">
        <v>338</v>
      </c>
      <c r="Z52" s="15" t="s">
        <v>21</v>
      </c>
    </row>
    <row r="53" spans="1:42" s="5" customFormat="1" ht="57.6" x14ac:dyDescent="0.3">
      <c r="A53" s="21"/>
      <c r="B53" s="21"/>
      <c r="C53" s="21"/>
      <c r="D53" s="22"/>
      <c r="R53" s="5">
        <v>40</v>
      </c>
      <c r="S53" s="23" t="s">
        <v>333</v>
      </c>
      <c r="T53" s="23" t="s">
        <v>334</v>
      </c>
      <c r="U53" s="5" t="s">
        <v>338</v>
      </c>
      <c r="V53" s="15" t="s">
        <v>21</v>
      </c>
      <c r="W53" s="23" t="s">
        <v>333</v>
      </c>
      <c r="X53" s="23" t="s">
        <v>334</v>
      </c>
      <c r="Y53" s="5" t="s">
        <v>338</v>
      </c>
      <c r="Z53" s="15" t="s">
        <v>21</v>
      </c>
    </row>
    <row r="54" spans="1:42" s="5" customFormat="1" ht="57.6" x14ac:dyDescent="0.3">
      <c r="A54" s="23"/>
      <c r="B54" s="23"/>
      <c r="C54" s="23"/>
      <c r="D54" s="22"/>
      <c r="R54" s="5">
        <v>41</v>
      </c>
      <c r="S54" s="23" t="s">
        <v>336</v>
      </c>
      <c r="T54" s="23" t="s">
        <v>334</v>
      </c>
      <c r="U54" s="23" t="s">
        <v>337</v>
      </c>
      <c r="V54" s="15" t="s">
        <v>21</v>
      </c>
      <c r="W54" s="23" t="s">
        <v>336</v>
      </c>
      <c r="X54" s="23" t="s">
        <v>334</v>
      </c>
      <c r="Y54" s="23" t="s">
        <v>337</v>
      </c>
      <c r="Z54" s="15" t="s">
        <v>21</v>
      </c>
    </row>
    <row r="55" spans="1:42" s="5" customFormat="1" ht="86.4" x14ac:dyDescent="0.3">
      <c r="D55" s="15"/>
      <c r="R55" s="5">
        <v>42</v>
      </c>
      <c r="S55" s="26" t="s">
        <v>327</v>
      </c>
      <c r="T55" s="26" t="s">
        <v>329</v>
      </c>
      <c r="U55" s="26" t="s">
        <v>328</v>
      </c>
      <c r="V55" s="27" t="s">
        <v>22</v>
      </c>
      <c r="W55" s="26" t="s">
        <v>327</v>
      </c>
      <c r="X55" s="26" t="s">
        <v>329</v>
      </c>
      <c r="Y55" s="26" t="s">
        <v>328</v>
      </c>
      <c r="Z55" s="27" t="s">
        <v>22</v>
      </c>
    </row>
    <row r="56" spans="1:42" s="5" customFormat="1" x14ac:dyDescent="0.3">
      <c r="D56" s="15"/>
    </row>
    <row r="57" spans="1:42" s="5" customFormat="1" x14ac:dyDescent="0.3">
      <c r="D57" s="15"/>
    </row>
    <row r="58" spans="1:42" s="5" customFormat="1" x14ac:dyDescent="0.3">
      <c r="D58" s="15"/>
    </row>
    <row r="59" spans="1:42" s="5" customFormat="1" x14ac:dyDescent="0.3">
      <c r="D59" s="15"/>
    </row>
    <row r="60" spans="1:42" s="5" customFormat="1" x14ac:dyDescent="0.3">
      <c r="D60" s="15"/>
    </row>
    <row r="61" spans="1:42" s="5" customFormat="1" x14ac:dyDescent="0.3">
      <c r="D61" s="15"/>
    </row>
    <row r="62" spans="1:42" s="5" customFormat="1" x14ac:dyDescent="0.3">
      <c r="D62" s="15"/>
    </row>
    <row r="63" spans="1:42" s="5" customFormat="1" x14ac:dyDescent="0.3">
      <c r="D63" s="15"/>
    </row>
    <row r="64" spans="1:42" s="5" customFormat="1" x14ac:dyDescent="0.3">
      <c r="D64" s="15"/>
    </row>
    <row r="65" spans="4:4" s="5" customFormat="1" x14ac:dyDescent="0.3">
      <c r="D65" s="15"/>
    </row>
    <row r="66" spans="4:4" s="5" customFormat="1" x14ac:dyDescent="0.3">
      <c r="D66" s="15"/>
    </row>
    <row r="67" spans="4:4" s="5" customFormat="1" x14ac:dyDescent="0.3">
      <c r="D67" s="15"/>
    </row>
    <row r="68" spans="4:4" s="5" customFormat="1" x14ac:dyDescent="0.3">
      <c r="D68" s="15"/>
    </row>
    <row r="69" spans="4:4" s="5" customFormat="1" x14ac:dyDescent="0.3">
      <c r="D69" s="15"/>
    </row>
    <row r="70" spans="4:4" s="5" customFormat="1" x14ac:dyDescent="0.3">
      <c r="D70" s="15"/>
    </row>
    <row r="71" spans="4:4" s="5" customFormat="1" x14ac:dyDescent="0.3">
      <c r="D71" s="15"/>
    </row>
    <row r="72" spans="4:4" s="5" customFormat="1" x14ac:dyDescent="0.3">
      <c r="D72" s="15"/>
    </row>
    <row r="73" spans="4:4" s="5" customFormat="1" x14ac:dyDescent="0.3">
      <c r="D73" s="15"/>
    </row>
    <row r="74" spans="4:4" s="5" customFormat="1" x14ac:dyDescent="0.3">
      <c r="D74" s="15"/>
    </row>
    <row r="75" spans="4:4" s="5" customFormat="1" x14ac:dyDescent="0.3">
      <c r="D75" s="15"/>
    </row>
    <row r="76" spans="4:4" s="5" customFormat="1" x14ac:dyDescent="0.3">
      <c r="D76" s="15"/>
    </row>
    <row r="77" spans="4:4" s="5" customFormat="1" x14ac:dyDescent="0.3">
      <c r="D77" s="15"/>
    </row>
    <row r="78" spans="4:4" s="5" customFormat="1" x14ac:dyDescent="0.3">
      <c r="D78" s="15"/>
    </row>
    <row r="79" spans="4:4" s="5" customFormat="1" x14ac:dyDescent="0.3">
      <c r="D79" s="15"/>
    </row>
    <row r="80" spans="4:4" s="5" customFormat="1" x14ac:dyDescent="0.3">
      <c r="D80" s="15"/>
    </row>
    <row r="81" spans="4:4" s="5" customFormat="1" x14ac:dyDescent="0.3">
      <c r="D81" s="15"/>
    </row>
    <row r="82" spans="4:4" s="5" customFormat="1" x14ac:dyDescent="0.3">
      <c r="D82" s="15"/>
    </row>
    <row r="83" spans="4:4" s="5" customFormat="1" x14ac:dyDescent="0.3">
      <c r="D83" s="15"/>
    </row>
    <row r="84" spans="4:4" s="5" customFormat="1" x14ac:dyDescent="0.3">
      <c r="D84" s="15"/>
    </row>
    <row r="85" spans="4:4" s="5" customFormat="1" x14ac:dyDescent="0.3">
      <c r="D85" s="15"/>
    </row>
    <row r="86" spans="4:4" s="5" customFormat="1" x14ac:dyDescent="0.3">
      <c r="D86" s="15"/>
    </row>
    <row r="87" spans="4:4" s="5" customFormat="1" x14ac:dyDescent="0.3">
      <c r="D87" s="15"/>
    </row>
    <row r="88" spans="4:4" s="5" customFormat="1" x14ac:dyDescent="0.3">
      <c r="D88" s="15"/>
    </row>
    <row r="89" spans="4:4" s="5" customFormat="1" x14ac:dyDescent="0.3">
      <c r="D89" s="15"/>
    </row>
    <row r="90" spans="4:4" s="5" customFormat="1" x14ac:dyDescent="0.3">
      <c r="D90" s="15"/>
    </row>
    <row r="91" spans="4:4" s="5" customFormat="1" x14ac:dyDescent="0.3">
      <c r="D91" s="15"/>
    </row>
    <row r="92" spans="4:4" s="5" customFormat="1" x14ac:dyDescent="0.3">
      <c r="D92" s="15"/>
    </row>
    <row r="93" spans="4:4" s="5" customFormat="1" x14ac:dyDescent="0.3">
      <c r="D93" s="15"/>
    </row>
    <row r="94" spans="4:4" s="5" customFormat="1" x14ac:dyDescent="0.3">
      <c r="D94" s="15"/>
    </row>
    <row r="95" spans="4:4" s="5" customFormat="1" x14ac:dyDescent="0.3">
      <c r="D95" s="15"/>
    </row>
    <row r="96" spans="4:4" s="5" customFormat="1" x14ac:dyDescent="0.3">
      <c r="D96" s="15"/>
    </row>
    <row r="97" spans="4:4" s="5" customFormat="1" x14ac:dyDescent="0.3">
      <c r="D97" s="15"/>
    </row>
    <row r="98" spans="4:4" s="5" customFormat="1" x14ac:dyDescent="0.3">
      <c r="D98" s="15"/>
    </row>
    <row r="99" spans="4:4" s="5" customFormat="1" x14ac:dyDescent="0.3">
      <c r="D99" s="15"/>
    </row>
    <row r="100" spans="4:4" s="5" customFormat="1" x14ac:dyDescent="0.3">
      <c r="D100" s="15"/>
    </row>
    <row r="101" spans="4:4" s="5" customFormat="1" x14ac:dyDescent="0.3">
      <c r="D101" s="15"/>
    </row>
    <row r="102" spans="4:4" s="5" customFormat="1" x14ac:dyDescent="0.3">
      <c r="D102" s="15"/>
    </row>
    <row r="103" spans="4:4" s="5" customFormat="1" x14ac:dyDescent="0.3">
      <c r="D103" s="15"/>
    </row>
    <row r="104" spans="4:4" s="5" customFormat="1" x14ac:dyDescent="0.3">
      <c r="D104" s="15"/>
    </row>
    <row r="105" spans="4:4" s="5" customFormat="1" x14ac:dyDescent="0.3">
      <c r="D105" s="15"/>
    </row>
    <row r="106" spans="4:4" s="5" customFormat="1" x14ac:dyDescent="0.3">
      <c r="D106" s="15"/>
    </row>
    <row r="107" spans="4:4" s="5" customFormat="1" x14ac:dyDescent="0.3">
      <c r="D107" s="15"/>
    </row>
    <row r="108" spans="4:4" s="5" customFormat="1" x14ac:dyDescent="0.3">
      <c r="D108" s="15"/>
    </row>
    <row r="109" spans="4:4" s="5" customFormat="1" x14ac:dyDescent="0.3">
      <c r="D109" s="15"/>
    </row>
    <row r="110" spans="4:4" s="5" customFormat="1" x14ac:dyDescent="0.3">
      <c r="D110" s="15"/>
    </row>
    <row r="111" spans="4:4" s="5" customFormat="1" x14ac:dyDescent="0.3">
      <c r="D111" s="15"/>
    </row>
    <row r="112" spans="4:4" s="5" customFormat="1" x14ac:dyDescent="0.3">
      <c r="D112" s="15"/>
    </row>
    <row r="113" spans="4:4" s="5" customFormat="1" x14ac:dyDescent="0.3">
      <c r="D113" s="15"/>
    </row>
    <row r="114" spans="4:4" s="5" customFormat="1" x14ac:dyDescent="0.3">
      <c r="D114" s="15"/>
    </row>
    <row r="115" spans="4:4" s="5" customFormat="1" x14ac:dyDescent="0.3">
      <c r="D115" s="15"/>
    </row>
    <row r="116" spans="4:4" s="5" customFormat="1" x14ac:dyDescent="0.3">
      <c r="D116" s="15"/>
    </row>
    <row r="117" spans="4:4" s="5" customFormat="1" x14ac:dyDescent="0.3">
      <c r="D117" s="15"/>
    </row>
    <row r="118" spans="4:4" s="5" customFormat="1" x14ac:dyDescent="0.3">
      <c r="D118" s="15"/>
    </row>
    <row r="119" spans="4:4" s="5" customFormat="1" x14ac:dyDescent="0.3">
      <c r="D119" s="15"/>
    </row>
    <row r="120" spans="4:4" s="5" customFormat="1" x14ac:dyDescent="0.3">
      <c r="D120" s="15"/>
    </row>
    <row r="121" spans="4:4" s="5" customFormat="1" x14ac:dyDescent="0.3">
      <c r="D121" s="15"/>
    </row>
    <row r="122" spans="4:4" s="5" customFormat="1" x14ac:dyDescent="0.3">
      <c r="D122" s="15"/>
    </row>
    <row r="123" spans="4:4" s="5" customFormat="1" x14ac:dyDescent="0.3">
      <c r="D123" s="15"/>
    </row>
    <row r="124" spans="4:4" s="5" customFormat="1" x14ac:dyDescent="0.3">
      <c r="D124" s="15"/>
    </row>
    <row r="125" spans="4:4" s="5" customFormat="1" x14ac:dyDescent="0.3">
      <c r="D125" s="15"/>
    </row>
    <row r="126" spans="4:4" s="5" customFormat="1" x14ac:dyDescent="0.3">
      <c r="D126" s="15"/>
    </row>
    <row r="127" spans="4:4" s="5" customFormat="1" x14ac:dyDescent="0.3">
      <c r="D127" s="15"/>
    </row>
    <row r="128" spans="4:4" s="5" customFormat="1" x14ac:dyDescent="0.3">
      <c r="D128" s="15"/>
    </row>
    <row r="129" spans="4:4" s="5" customFormat="1" x14ac:dyDescent="0.3">
      <c r="D129" s="15"/>
    </row>
    <row r="130" spans="4:4" s="5" customFormat="1" x14ac:dyDescent="0.3">
      <c r="D130" s="15"/>
    </row>
    <row r="131" spans="4:4" s="5" customFormat="1" x14ac:dyDescent="0.3">
      <c r="D131" s="15"/>
    </row>
    <row r="132" spans="4:4" s="5" customFormat="1" x14ac:dyDescent="0.3">
      <c r="D132" s="15"/>
    </row>
    <row r="133" spans="4:4" s="5" customFormat="1" x14ac:dyDescent="0.3">
      <c r="D133" s="15"/>
    </row>
    <row r="134" spans="4:4" s="5" customFormat="1" x14ac:dyDescent="0.3">
      <c r="D134" s="15"/>
    </row>
    <row r="135" spans="4:4" s="5" customFormat="1" x14ac:dyDescent="0.3">
      <c r="D135" s="15"/>
    </row>
    <row r="136" spans="4:4" s="5" customFormat="1" x14ac:dyDescent="0.3">
      <c r="D136" s="15"/>
    </row>
    <row r="137" spans="4:4" s="5" customFormat="1" x14ac:dyDescent="0.3">
      <c r="D137" s="15"/>
    </row>
    <row r="138" spans="4:4" s="5" customFormat="1" x14ac:dyDescent="0.3">
      <c r="D138" s="15"/>
    </row>
    <row r="139" spans="4:4" s="5" customFormat="1" x14ac:dyDescent="0.3">
      <c r="D139" s="15"/>
    </row>
    <row r="140" spans="4:4" s="5" customFormat="1" x14ac:dyDescent="0.3">
      <c r="D140" s="15"/>
    </row>
    <row r="141" spans="4:4" s="5" customFormat="1" x14ac:dyDescent="0.3">
      <c r="D141" s="15"/>
    </row>
    <row r="142" spans="4:4" s="5" customFormat="1" x14ac:dyDescent="0.3">
      <c r="D142" s="15"/>
    </row>
    <row r="143" spans="4:4" s="5" customFormat="1" x14ac:dyDescent="0.3">
      <c r="D143" s="15"/>
    </row>
    <row r="144" spans="4:4" s="5" customFormat="1" x14ac:dyDescent="0.3">
      <c r="D144" s="15"/>
    </row>
    <row r="145" spans="4:4" s="5" customFormat="1" x14ac:dyDescent="0.3">
      <c r="D145" s="15"/>
    </row>
    <row r="146" spans="4:4" s="5" customFormat="1" x14ac:dyDescent="0.3">
      <c r="D146" s="15"/>
    </row>
    <row r="147" spans="4:4" s="5" customFormat="1" x14ac:dyDescent="0.3">
      <c r="D147" s="15"/>
    </row>
    <row r="148" spans="4:4" s="5" customFormat="1" x14ac:dyDescent="0.3">
      <c r="D148" s="15"/>
    </row>
    <row r="149" spans="4:4" s="5" customFormat="1" x14ac:dyDescent="0.3">
      <c r="D149" s="15"/>
    </row>
    <row r="150" spans="4:4" s="5" customFormat="1" x14ac:dyDescent="0.3">
      <c r="D150" s="15"/>
    </row>
    <row r="151" spans="4:4" s="5" customFormat="1" x14ac:dyDescent="0.3">
      <c r="D151" s="15"/>
    </row>
    <row r="152" spans="4:4" s="5" customFormat="1" x14ac:dyDescent="0.3">
      <c r="D152" s="15"/>
    </row>
    <row r="153" spans="4:4" s="5" customFormat="1" x14ac:dyDescent="0.3">
      <c r="D153" s="15"/>
    </row>
    <row r="154" spans="4:4" s="5" customFormat="1" x14ac:dyDescent="0.3">
      <c r="D154" s="15"/>
    </row>
    <row r="155" spans="4:4" s="5" customFormat="1" x14ac:dyDescent="0.3">
      <c r="D155" s="15"/>
    </row>
    <row r="156" spans="4:4" s="5" customFormat="1" x14ac:dyDescent="0.3">
      <c r="D156" s="15"/>
    </row>
    <row r="157" spans="4:4" s="5" customFormat="1" x14ac:dyDescent="0.3">
      <c r="D157" s="15"/>
    </row>
    <row r="158" spans="4:4" s="5" customFormat="1" x14ac:dyDescent="0.3">
      <c r="D158" s="15"/>
    </row>
    <row r="159" spans="4:4" s="5" customFormat="1" x14ac:dyDescent="0.3">
      <c r="D159" s="15"/>
    </row>
    <row r="160" spans="4:4" s="5" customFormat="1" x14ac:dyDescent="0.3">
      <c r="D160" s="15"/>
    </row>
    <row r="161" spans="1:4" s="5" customFormat="1" x14ac:dyDescent="0.3">
      <c r="A161" s="17"/>
      <c r="B161" s="17"/>
      <c r="C161" s="17"/>
      <c r="D161" s="34"/>
    </row>
    <row r="162" spans="1:4" s="5" customFormat="1" x14ac:dyDescent="0.3">
      <c r="A162" s="17"/>
      <c r="B162" s="17"/>
      <c r="C162" s="17"/>
      <c r="D162" s="34"/>
    </row>
  </sheetData>
  <sheetProtection formatColumns="0" formatRows="0"/>
  <mergeCells count="1">
    <mergeCell ref="B1:C1"/>
  </mergeCells>
  <dataValidations count="3">
    <dataValidation type="list" allowBlank="1" showInputMessage="1" showErrorMessage="1" sqref="B2" xr:uid="{00000000-0002-0000-04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6 AD5 AH5 AL5 Z5:Z6 D36:D47 D27:D31 D5:D17 D19:D22" xr:uid="{00000000-0002-0000-04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1 Z12 AD7 AH7 AL7 AP8 V42:V46 AD13:AD16 Z41 Z55 V55" xr:uid="{00000000-0002-0000-0400-000002000000}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AQ65"/>
  <sheetViews>
    <sheetView tabSelected="1" zoomScale="70" zoomScaleNormal="70" workbookViewId="0">
      <pane ySplit="3" topLeftCell="A49" activePane="bottomLeft" state="frozen"/>
      <selection activeCell="AN11" sqref="AN11"/>
      <selection pane="bottomLeft" activeCell="B2" sqref="B2"/>
    </sheetView>
  </sheetViews>
  <sheetFormatPr defaultColWidth="0" defaultRowHeight="14.4" x14ac:dyDescent="0.3"/>
  <cols>
    <col min="1" max="1" width="34" style="5" customWidth="1"/>
    <col min="2" max="2" width="66" style="5" customWidth="1"/>
    <col min="3" max="3" width="101.5546875" style="5" bestFit="1" customWidth="1"/>
    <col min="4" max="4" width="17.44140625" style="15" bestFit="1" customWidth="1"/>
    <col min="5" max="5" width="5.5546875" style="5" customWidth="1"/>
    <col min="6" max="6" width="9.109375" style="5" hidden="1" customWidth="1"/>
    <col min="7" max="7" width="44.44140625" style="5" hidden="1" customWidth="1"/>
    <col min="8" max="14" width="9.109375" style="5" hidden="1" customWidth="1"/>
    <col min="15" max="15" width="97.44140625" style="5" hidden="1" customWidth="1"/>
    <col min="16" max="18" width="9.109375" style="5" hidden="1" customWidth="1"/>
    <col min="19" max="19" width="139.109375" style="5" hidden="1" customWidth="1"/>
    <col min="20" max="20" width="66" style="5" hidden="1" customWidth="1"/>
    <col min="21" max="21" width="29.44140625" style="5" hidden="1" customWidth="1"/>
    <col min="22" max="22" width="7.88671875" style="5" hidden="1" customWidth="1"/>
    <col min="23" max="23" width="34" style="5" hidden="1" customWidth="1"/>
    <col min="24" max="24" width="66" style="5" hidden="1" customWidth="1"/>
    <col min="25" max="25" width="29.44140625" style="5" hidden="1" customWidth="1"/>
    <col min="26" max="26" width="7.88671875" style="5" hidden="1" customWidth="1"/>
    <col min="27" max="27" width="34" style="5" hidden="1" customWidth="1"/>
    <col min="28" max="28" width="66" style="5" hidden="1" customWidth="1"/>
    <col min="29" max="29" width="29.44140625" style="5" hidden="1" customWidth="1"/>
    <col min="30" max="30" width="7.88671875" style="5" hidden="1" customWidth="1"/>
    <col min="31" max="31" width="34" style="5" hidden="1" customWidth="1"/>
    <col min="32" max="32" width="66" style="5" hidden="1" customWidth="1"/>
    <col min="33" max="33" width="29.44140625" style="5" hidden="1" customWidth="1"/>
    <col min="34" max="34" width="7.88671875" style="5" hidden="1" customWidth="1"/>
    <col min="35" max="35" width="34" style="5" hidden="1" customWidth="1"/>
    <col min="36" max="36" width="66" style="5" hidden="1" customWidth="1"/>
    <col min="37" max="37" width="29.44140625" style="5" hidden="1" customWidth="1"/>
    <col min="38" max="38" width="7.88671875" style="5" hidden="1" customWidth="1"/>
    <col min="39" max="39" width="34" style="5" hidden="1" customWidth="1"/>
    <col min="40" max="40" width="66" style="5" hidden="1" customWidth="1"/>
    <col min="41" max="41" width="29.44140625" style="5" hidden="1" customWidth="1"/>
    <col min="42" max="42" width="7.88671875" style="5" hidden="1" customWidth="1"/>
    <col min="43" max="16384" width="0" style="5" hidden="1"/>
  </cols>
  <sheetData>
    <row r="1" spans="1:43" ht="18" x14ac:dyDescent="0.3">
      <c r="A1" s="3" t="s">
        <v>3</v>
      </c>
      <c r="B1" s="77" t="s">
        <v>72</v>
      </c>
      <c r="C1" s="77"/>
      <c r="D1" s="77"/>
      <c r="O1" s="5" t="s">
        <v>31</v>
      </c>
      <c r="P1" s="5">
        <v>1</v>
      </c>
      <c r="Q1" s="5">
        <f>VLOOKUP(B2,O1:P6,2,0)</f>
        <v>3</v>
      </c>
      <c r="R1" s="5">
        <f>Q1*4-2</f>
        <v>10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3">
      <c r="A2" s="3" t="s">
        <v>20</v>
      </c>
      <c r="B2" s="14" t="s">
        <v>33</v>
      </c>
      <c r="O2" s="5" t="s">
        <v>32</v>
      </c>
      <c r="P2" s="5">
        <v>2</v>
      </c>
    </row>
    <row r="3" spans="1:43" x14ac:dyDescent="0.3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3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100.8" x14ac:dyDescent="0.3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43.2" x14ac:dyDescent="0.3">
      <c r="A6" s="9" t="str">
        <f t="shared" ref="A6:A17" si="0">IFERROR(VLOOKUP($R6,$R$6:$AP$67,$R$1,0),"")</f>
        <v>Единый краткий код клиента</v>
      </c>
      <c r="B6" s="9" t="str">
        <f t="shared" ref="B6:B17" si="1">IFERROR(VLOOKUP($R6,$R$6:$AP$67,$R$1+1,0),"")</f>
        <v>Код, присваиваемый клиенту Участником с целью его дальнейшей идентификации. Данное поле обязательно к заполнению.</v>
      </c>
      <c r="C6" s="9" t="str">
        <f t="shared" ref="C6:C17" si="2">IFERROR(VLOOKUP($R6,$R$6:$AP$67,$R$1+2,0),"")</f>
        <v>До 12 символов без пробелов - заглавные латинские буквы, цифры, символ подчёркивания</v>
      </c>
      <c r="D6" s="10" t="str">
        <f t="shared" ref="D6:D17" si="3">IFERROR(VLOOKUP($R6,$R$6:$AP$67,$R$1+3,0),"")</f>
        <v>О</v>
      </c>
      <c r="O6" s="5" t="s">
        <v>36</v>
      </c>
      <c r="P6" s="5">
        <v>6</v>
      </c>
      <c r="R6" s="5">
        <v>1</v>
      </c>
      <c r="S6" s="18" t="s">
        <v>112</v>
      </c>
      <c r="T6" s="18" t="s">
        <v>28</v>
      </c>
      <c r="U6" s="18" t="s">
        <v>23</v>
      </c>
      <c r="V6" s="18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01.6" x14ac:dyDescent="0.3">
      <c r="A7" s="9" t="str">
        <f t="shared" si="0"/>
        <v>Краткий код клиента: Рынок</v>
      </c>
      <c r="B7" s="9" t="str">
        <f t="shared" si="1"/>
        <v>Признак, указывающий на принадлежность клиента какому-либо рынку. Поле является обязательным к заполнению.</v>
      </c>
      <c r="C7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7" s="10" t="str">
        <f t="shared" si="3"/>
        <v>О</v>
      </c>
      <c r="R7" s="5">
        <v>2</v>
      </c>
      <c r="S7" s="26" t="s">
        <v>164</v>
      </c>
      <c r="T7" s="18" t="s">
        <v>172</v>
      </c>
      <c r="U7" s="65" t="s">
        <v>267</v>
      </c>
      <c r="V7" s="5" t="s">
        <v>24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267</v>
      </c>
      <c r="AD7" s="27" t="s">
        <v>21</v>
      </c>
      <c r="AE7" s="26" t="s">
        <v>164</v>
      </c>
      <c r="AF7" s="18" t="s">
        <v>147</v>
      </c>
      <c r="AG7" s="65" t="s">
        <v>267</v>
      </c>
      <c r="AH7" s="27" t="s">
        <v>21</v>
      </c>
      <c r="AI7" s="26" t="s">
        <v>164</v>
      </c>
      <c r="AJ7" s="18" t="s">
        <v>147</v>
      </c>
      <c r="AK7" s="65" t="s">
        <v>267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409.6" x14ac:dyDescent="0.3">
      <c r="A8" s="9" t="str">
        <f t="shared" si="0"/>
        <v>Краткий код клиента: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О</v>
      </c>
      <c r="R8" s="5">
        <v>3</v>
      </c>
      <c r="S8" s="17" t="s">
        <v>165</v>
      </c>
      <c r="T8" s="18" t="s">
        <v>188</v>
      </c>
      <c r="U8" s="65" t="s">
        <v>266</v>
      </c>
      <c r="V8" s="5" t="s">
        <v>24</v>
      </c>
      <c r="W8" s="26" t="s">
        <v>164</v>
      </c>
      <c r="X8" s="18" t="s">
        <v>175</v>
      </c>
      <c r="Y8" s="65" t="s">
        <v>267</v>
      </c>
      <c r="Z8" s="27" t="s">
        <v>21</v>
      </c>
      <c r="AA8" s="17" t="s">
        <v>165</v>
      </c>
      <c r="AB8" s="18" t="s">
        <v>182</v>
      </c>
      <c r="AC8" s="65" t="s">
        <v>265</v>
      </c>
      <c r="AD8" s="17" t="s">
        <v>21</v>
      </c>
      <c r="AE8" s="17" t="s">
        <v>165</v>
      </c>
      <c r="AF8" s="18" t="s">
        <v>182</v>
      </c>
      <c r="AG8" s="65" t="s">
        <v>265</v>
      </c>
      <c r="AH8" s="17" t="s">
        <v>21</v>
      </c>
      <c r="AI8" s="17" t="s">
        <v>165</v>
      </c>
      <c r="AJ8" s="18" t="s">
        <v>182</v>
      </c>
      <c r="AK8" s="65" t="s">
        <v>265</v>
      </c>
      <c r="AL8" s="17" t="s">
        <v>21</v>
      </c>
      <c r="AM8" s="26" t="s">
        <v>164</v>
      </c>
      <c r="AN8" s="18" t="s">
        <v>175</v>
      </c>
      <c r="AO8" s="65" t="s">
        <v>267</v>
      </c>
      <c r="AP8" s="27" t="s">
        <v>21</v>
      </c>
      <c r="AQ8" s="17"/>
    </row>
    <row r="9" spans="1:43" ht="273.60000000000002" x14ac:dyDescent="0.3">
      <c r="A9" s="9" t="str">
        <f t="shared" si="0"/>
        <v>Краткий код клиента: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7" t="s">
        <v>166</v>
      </c>
      <c r="T9" s="18" t="s">
        <v>143</v>
      </c>
      <c r="U9" s="18" t="s">
        <v>137</v>
      </c>
      <c r="V9" s="5" t="s">
        <v>22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43.2" x14ac:dyDescent="0.3">
      <c r="A10" s="9" t="str">
        <f t="shared" si="0"/>
        <v xml:space="preserve">
Краткий код клиента:Код клиента на фондовом рынке</v>
      </c>
      <c r="B10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9" t="str">
        <f t="shared" si="2"/>
        <v>-</v>
      </c>
      <c r="D10" s="10" t="str">
        <f t="shared" si="3"/>
        <v>Н</v>
      </c>
      <c r="R10" s="5">
        <v>5</v>
      </c>
      <c r="S10" s="18" t="s">
        <v>317</v>
      </c>
      <c r="T10" s="18" t="s">
        <v>143</v>
      </c>
      <c r="U10" s="18" t="s">
        <v>19</v>
      </c>
      <c r="V10" s="5" t="s">
        <v>314</v>
      </c>
      <c r="W10" s="18" t="s">
        <v>19</v>
      </c>
      <c r="X10" s="18" t="s">
        <v>19</v>
      </c>
      <c r="Y10" s="18" t="s">
        <v>19</v>
      </c>
      <c r="AA10" s="18" t="s">
        <v>318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409.6" x14ac:dyDescent="0.3">
      <c r="A11" s="9" t="str">
        <f t="shared" si="0"/>
        <v>Краткий код клиента: Разрешить совершение кросс-сделок</v>
      </c>
      <c r="B11" s="9" t="str">
        <f t="shared" si="1"/>
        <v>Данное поле отображается в случае, если заполнены поля "Рынок", либо "Код", и поле "Рынок" не содержит значение "(CO) Краткий код на рынке "Урожай" АО НТБ".Запрещено совершение кросс-сделок при совпадении ИНН клиента и ИНН УТ</v>
      </c>
      <c r="C11" s="9" t="str">
        <f t="shared" si="2"/>
        <v>Выбор из списка: 
Для фондового рынка и рынка депозитов:
"Кросс-сделки запрещены, снятие поданной позднее по времени (активной) кросс-заявки в безадресном режиме";
"Кросс-сделки запрещены, снятие поданной ранее по времени (пассивной) кросс-заявки в безадресном режиме";
"Кросс-сделки разрешены в адресном режиме, снятие поданной позднее по времени (активной) кросс-заявки в безадресном режиме";
"Кросс-сделки разрешены в адресном режиме, снятие поданной ранее по времени (пассивной) кросс-заявки в безадресном режиме"
Для срочного рынка:
«Разрешить кросс-сделки в адресном режиме» = НЕТ, «Снять поданную ранее по времени (пассивную) кросс-заявку» = НЕТ;
«Разрешить кросс-сделки в адресном режиме» = НЕТ, «Снять поданную ранее по времени (пассивную) кросс-заявку» = ДА;
«Разрешить кросс-сделки в адресном режиме» = ДА, «Снять поданную ранее по времени (пассивную) кросс-заявку» = НЕТ;
«Разрешить кросс-сделки в адресном режиме» = ДА, «Снять поданную ранее по времени (пассивную) кросс-заявку» = ДА
Для валютного рынка:
"Кросс-сделки запрещены, снятие поданной позднее по времени (активной) кросс-заявки в системном режиме";
"Кросс-сделки запрещены, снятие поданной ранее по времени (пассивной)  кросс-заявки в системном режиме";
"Кросс-сделки запрещены, пропуск поданной ранее по времени (пассивной) кросс-заявки в системном режиме";
"Кросс-сделки разрешены в адресном режиме, снятие поданной позднее по времени (активной) кросс-заявки в системном режиме";
"Кросс-сделки разрешены в адресном режиме, снятие поданной ранее по времени (пассивной) кросс-заявки в системном режиме";
"Кросс-сделки разрешены в адресном режиме, пропуск поданной ранее по времени (пассивной) кросс-заявки в системном режиме"</v>
      </c>
      <c r="D11" s="10" t="str">
        <f t="shared" si="3"/>
        <v>О</v>
      </c>
      <c r="R11" s="5">
        <v>6</v>
      </c>
      <c r="S11" s="18" t="s">
        <v>167</v>
      </c>
      <c r="T11" s="64" t="s">
        <v>311</v>
      </c>
      <c r="U11" s="18" t="s">
        <v>330</v>
      </c>
      <c r="V11" s="18" t="s">
        <v>21</v>
      </c>
      <c r="W11" s="18" t="s">
        <v>15</v>
      </c>
      <c r="X11" s="18" t="s">
        <v>25</v>
      </c>
      <c r="Y11" s="18" t="s">
        <v>119</v>
      </c>
      <c r="Z11" s="18" t="s">
        <v>21</v>
      </c>
      <c r="AA11" s="18" t="s">
        <v>167</v>
      </c>
      <c r="AB11" s="64" t="s">
        <v>312</v>
      </c>
      <c r="AC11" s="18" t="s">
        <v>330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57.6" x14ac:dyDescent="0.3">
      <c r="A12" s="9" t="str">
        <f t="shared" si="0"/>
        <v>Краткий код клиента: Подтвердить наличие договора на ведение индивидуального инвестиционного счета (ИИС)</v>
      </c>
      <c r="B12" s="9" t="str">
        <f t="shared" si="1"/>
        <v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v>
      </c>
      <c r="C12" s="9" t="str">
        <f t="shared" si="2"/>
        <v>Выбор из списка: "да"; "нет"</v>
      </c>
      <c r="D12" s="10" t="str">
        <f t="shared" si="3"/>
        <v>О</v>
      </c>
      <c r="R12" s="5">
        <v>7</v>
      </c>
      <c r="S12" s="18" t="s">
        <v>168</v>
      </c>
      <c r="T12" s="18" t="s">
        <v>263</v>
      </c>
      <c r="U12" s="18" t="s">
        <v>119</v>
      </c>
      <c r="V12" s="18" t="s">
        <v>21</v>
      </c>
      <c r="W12" s="35" t="s">
        <v>55</v>
      </c>
      <c r="X12" s="18" t="s">
        <v>25</v>
      </c>
      <c r="Y12" s="18" t="s">
        <v>221</v>
      </c>
      <c r="Z12" s="18" t="s">
        <v>21</v>
      </c>
      <c r="AA12" s="18" t="s">
        <v>168</v>
      </c>
      <c r="AB12" s="18" t="s">
        <v>263</v>
      </c>
      <c r="AC12" s="18" t="s">
        <v>119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2" x14ac:dyDescent="0.3">
      <c r="A13" s="9" t="str">
        <f t="shared" si="0"/>
        <v>Краткий код клиента: Подтвердить принадлежность Краткого кода к группе учредителей</v>
      </c>
      <c r="B13" s="9" t="str">
        <f t="shared" si="1"/>
        <v>Данное поле отображается, если в поле "Тип клиента" выбрано значение "Юридическое лицо". Является обязательным к заполнению.</v>
      </c>
      <c r="C13" s="9" t="str">
        <f t="shared" si="2"/>
        <v>Выбор из списка: "да"; "нет"</v>
      </c>
      <c r="D13" s="10" t="str">
        <f t="shared" si="3"/>
        <v>О</v>
      </c>
      <c r="R13" s="5">
        <v>8</v>
      </c>
      <c r="S13" s="18" t="s">
        <v>174</v>
      </c>
      <c r="T13" s="18" t="s">
        <v>144</v>
      </c>
      <c r="U13" s="18" t="s">
        <v>119</v>
      </c>
      <c r="V13" s="5" t="s">
        <v>21</v>
      </c>
      <c r="W13" s="36" t="s">
        <v>56</v>
      </c>
      <c r="X13" s="18" t="s">
        <v>25</v>
      </c>
      <c r="Y13" s="18" t="s">
        <v>122</v>
      </c>
      <c r="Z13" s="18" t="s">
        <v>21</v>
      </c>
      <c r="AA13" s="18" t="s">
        <v>174</v>
      </c>
      <c r="AB13" s="18" t="s">
        <v>208</v>
      </c>
      <c r="AC13" s="18" t="s">
        <v>119</v>
      </c>
      <c r="AD13" s="5" t="s">
        <v>21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57.6" x14ac:dyDescent="0.3">
      <c r="A14" s="9" t="str">
        <f t="shared" si="0"/>
        <v>Краткий код клиента: Номер портфеля</v>
      </c>
      <c r="B14" s="9" t="str">
        <f t="shared" si="1"/>
        <v>Данное поле отображается, если в поле "Тип клиента" выбрано значение "Юридическое лицо".</v>
      </c>
      <c r="C14" s="9" t="str">
        <f t="shared" si="2"/>
        <v>До 20 символов, цифры и латинские буквы</v>
      </c>
      <c r="D14" s="10" t="str">
        <f t="shared" si="3"/>
        <v>Н</v>
      </c>
      <c r="R14" s="5">
        <v>9</v>
      </c>
      <c r="S14" s="23" t="s">
        <v>272</v>
      </c>
      <c r="T14" s="23" t="s">
        <v>275</v>
      </c>
      <c r="U14" s="23" t="s">
        <v>273</v>
      </c>
      <c r="V14" s="23" t="s">
        <v>22</v>
      </c>
      <c r="W14" s="36" t="s">
        <v>262</v>
      </c>
      <c r="X14" s="18" t="s">
        <v>259</v>
      </c>
      <c r="Y14" s="18" t="s">
        <v>261</v>
      </c>
      <c r="Z14" s="18" t="s">
        <v>24</v>
      </c>
      <c r="AA14" s="23" t="s">
        <v>272</v>
      </c>
      <c r="AB14" s="23" t="s">
        <v>274</v>
      </c>
      <c r="AC14" s="23" t="s">
        <v>273</v>
      </c>
      <c r="AD14" s="23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57.6" x14ac:dyDescent="0.3">
      <c r="A15" s="9" t="str">
        <f t="shared" si="0"/>
        <v>Тип клиента</v>
      </c>
      <c r="B15" s="9" t="str">
        <f t="shared" si="1"/>
        <v>Необходимо выбрать из списка нужное значение</v>
      </c>
      <c r="C15" s="9" t="str">
        <f t="shared" si="2"/>
        <v>Выбор из списка: "Физическое лицо/Индивидуальный предприниматель"; "Юридическое лицо"</v>
      </c>
      <c r="D15" s="10" t="str">
        <f t="shared" si="3"/>
        <v>О</v>
      </c>
      <c r="R15" s="5">
        <v>10</v>
      </c>
      <c r="S15" s="18" t="s">
        <v>15</v>
      </c>
      <c r="T15" s="18" t="s">
        <v>25</v>
      </c>
      <c r="U15" s="18" t="s">
        <v>119</v>
      </c>
      <c r="V15" s="18" t="s">
        <v>21</v>
      </c>
      <c r="W15" s="36" t="s">
        <v>260</v>
      </c>
      <c r="X15" s="18" t="s">
        <v>259</v>
      </c>
      <c r="Y15" s="18" t="s">
        <v>256</v>
      </c>
      <c r="Z15" s="18" t="s">
        <v>24</v>
      </c>
      <c r="AA15" s="35" t="s">
        <v>55</v>
      </c>
      <c r="AB15" s="18" t="s">
        <v>25</v>
      </c>
      <c r="AC15" s="18" t="s">
        <v>221</v>
      </c>
      <c r="AD15" s="18" t="s">
        <v>21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57.6" x14ac:dyDescent="0.3">
      <c r="A16" s="9" t="str">
        <f t="shared" si="0"/>
        <v>-</v>
      </c>
      <c r="B16" s="9" t="str">
        <f t="shared" si="1"/>
        <v>-</v>
      </c>
      <c r="C16" s="9" t="str">
        <f t="shared" si="2"/>
        <v>-</v>
      </c>
      <c r="D16" s="10" t="str">
        <f t="shared" si="3"/>
        <v>-</v>
      </c>
      <c r="R16" s="5">
        <v>11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258</v>
      </c>
      <c r="X16" s="18" t="s">
        <v>257</v>
      </c>
      <c r="Y16" s="18" t="s">
        <v>256</v>
      </c>
      <c r="Z16" s="18" t="s">
        <v>24</v>
      </c>
      <c r="AA16" s="5" t="s">
        <v>19</v>
      </c>
      <c r="AB16" s="5" t="s">
        <v>19</v>
      </c>
      <c r="AC16" s="5" t="s">
        <v>19</v>
      </c>
      <c r="AD16" s="5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100.8" x14ac:dyDescent="0.3">
      <c r="A17" s="9" t="str">
        <f t="shared" si="0"/>
        <v>-</v>
      </c>
      <c r="B17" s="9" t="str">
        <f t="shared" si="1"/>
        <v>-</v>
      </c>
      <c r="C17" s="9" t="str">
        <f t="shared" si="2"/>
        <v>-</v>
      </c>
      <c r="D17" s="10" t="str">
        <f t="shared" si="3"/>
        <v>-</v>
      </c>
      <c r="R17" s="5">
        <v>12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232</v>
      </c>
      <c r="Z17" s="18" t="s">
        <v>21</v>
      </c>
      <c r="AA17" s="5" t="s">
        <v>19</v>
      </c>
      <c r="AB17" s="5" t="s">
        <v>19</v>
      </c>
      <c r="AC17" s="5" t="s">
        <v>19</v>
      </c>
      <c r="AD17" s="5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86.4" x14ac:dyDescent="0.3">
      <c r="A18" s="9">
        <f>IFERROR(VLOOKUP($R64,$R$6:$AP$67,$R$1,0),"")</f>
        <v>0</v>
      </c>
      <c r="B18" s="9">
        <f>IFERROR(VLOOKUP($R64,$R$6:$AP$67,$R$1+1,0),"")</f>
        <v>0</v>
      </c>
      <c r="C18" s="9">
        <f>IFERROR(VLOOKUP($R64,$R$6:$AP$67,$R$1+2,0),"")</f>
        <v>0</v>
      </c>
      <c r="D18" s="10">
        <f>IFERROR(VLOOKUP($R64,$R$6:$AP$67,$R$1+3,0),"")</f>
        <v>0</v>
      </c>
      <c r="S18" s="36"/>
      <c r="T18" s="18"/>
      <c r="U18" s="18"/>
      <c r="V18" s="18"/>
      <c r="W18" s="36"/>
      <c r="X18" s="18"/>
      <c r="Y18" s="18"/>
      <c r="Z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7"/>
    </row>
    <row r="19" spans="1:43" ht="72" x14ac:dyDescent="0.3">
      <c r="A19" s="9" t="str">
        <f>IFERROR(VLOOKUP($R19,$R$6:$AP$67,$R$1,0),"")</f>
        <v>-</v>
      </c>
      <c r="B19" s="9" t="str">
        <f>IFERROR(VLOOKUP($R19,$R$6:$AP$67,$R$1+1,0),"")</f>
        <v>-</v>
      </c>
      <c r="C19" s="9" t="str">
        <f>IFERROR(VLOOKUP($R19,$R$6:$AP$67,$R$1+2,0),"")</f>
        <v>-</v>
      </c>
      <c r="D19" s="10" t="str">
        <f>IFERROR(VLOOKUP($R19,$R$6:$AP$67,$R$1+3,0),"")</f>
        <v>-</v>
      </c>
      <c r="R19" s="5">
        <v>13</v>
      </c>
      <c r="S19" s="36" t="s">
        <v>262</v>
      </c>
      <c r="T19" s="18" t="s">
        <v>259</v>
      </c>
      <c r="U19" s="18" t="s">
        <v>261</v>
      </c>
      <c r="V19" s="18" t="s">
        <v>24</v>
      </c>
      <c r="W19" s="36" t="s">
        <v>58</v>
      </c>
      <c r="X19" s="18" t="s">
        <v>224</v>
      </c>
      <c r="Y19" s="35" t="s">
        <v>63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72" x14ac:dyDescent="0.3">
      <c r="A20" s="9" t="str">
        <f>IFERROR(VLOOKUP($R20,$R$6:$AP$67,$R$1,0),"")</f>
        <v>-</v>
      </c>
      <c r="B20" s="9" t="str">
        <f>IFERROR(VLOOKUP($R20,$R$6:$AP$67,$R$1+1,0),"")</f>
        <v>-</v>
      </c>
      <c r="C20" s="9" t="str">
        <f>IFERROR(VLOOKUP($R20,$R$6:$AP$67,$R$1+2,0),"")</f>
        <v>-</v>
      </c>
      <c r="D20" s="10" t="str">
        <f>IFERROR(VLOOKUP($R20,$R$6:$AP$67,$R$1+3,0),"")</f>
        <v>-</v>
      </c>
      <c r="R20" s="5">
        <v>14</v>
      </c>
      <c r="S20" s="36" t="s">
        <v>260</v>
      </c>
      <c r="T20" s="18" t="s">
        <v>259</v>
      </c>
      <c r="U20" s="18" t="s">
        <v>256</v>
      </c>
      <c r="V20" s="18" t="s">
        <v>24</v>
      </c>
      <c r="W20" s="36" t="s">
        <v>59</v>
      </c>
      <c r="X20" s="18" t="s">
        <v>225</v>
      </c>
      <c r="Y20" s="35" t="s">
        <v>64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7"/>
    </row>
    <row r="21" spans="1:43" ht="57.6" x14ac:dyDescent="0.3">
      <c r="A21" s="9" t="str">
        <f>IFERROR(VLOOKUP($R21,$R$6:$AP$67,$R$1,0),"")</f>
        <v>-</v>
      </c>
      <c r="B21" s="9" t="str">
        <f>IFERROR(VLOOKUP($R21,$R$6:$AP$67,$R$1+1,0),"")</f>
        <v>-</v>
      </c>
      <c r="C21" s="9" t="str">
        <f>IFERROR(VLOOKUP($R21,$R$6:$AP$67,$R$1+2,0),"")</f>
        <v>-</v>
      </c>
      <c r="D21" s="10" t="str">
        <f>IFERROR(VLOOKUP($R21,$R$6:$AP$67,$R$1+3,0),"")</f>
        <v>-</v>
      </c>
      <c r="R21" s="5">
        <v>15</v>
      </c>
      <c r="S21" s="36" t="s">
        <v>258</v>
      </c>
      <c r="T21" s="18" t="s">
        <v>257</v>
      </c>
      <c r="U21" s="18" t="s">
        <v>256</v>
      </c>
      <c r="V21" s="18" t="s">
        <v>24</v>
      </c>
      <c r="W21" s="36" t="s">
        <v>60</v>
      </c>
      <c r="X21" s="18" t="s">
        <v>226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7"/>
    </row>
    <row r="22" spans="1:43" ht="100.8" x14ac:dyDescent="0.3">
      <c r="A22" s="9" t="str">
        <f>IFERROR(VLOOKUP($R22,$R$6:$AP$67,$R$1,0),"")</f>
        <v>-</v>
      </c>
      <c r="B22" s="9" t="str">
        <f>IFERROR(VLOOKUP($R22,$R$6:$AP$67,$R$1+1,0),"")</f>
        <v>-</v>
      </c>
      <c r="C22" s="9" t="str">
        <f>IFERROR(VLOOKUP($R22,$R$6:$AP$67,$R$1+2,0),"")</f>
        <v>-</v>
      </c>
      <c r="D22" s="10" t="str">
        <f>IFERROR(VLOOKUP($R22,$R$6:$AP$67,$R$1+3,0),"")</f>
        <v>-</v>
      </c>
      <c r="R22" s="5">
        <v>16</v>
      </c>
      <c r="S22" s="36" t="s">
        <v>57</v>
      </c>
      <c r="T22" s="18" t="s">
        <v>223</v>
      </c>
      <c r="U22" s="18" t="s">
        <v>232</v>
      </c>
      <c r="V22" s="18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43.2" x14ac:dyDescent="0.3">
      <c r="A23" s="9">
        <f>IFERROR(VLOOKUP($R60,$R$6:$AP$67,$R$1,0),"")</f>
        <v>0</v>
      </c>
      <c r="B23" s="9">
        <f>IFERROR(VLOOKUP($R60,$R$6:$AP$67,$R$1+1,0),"")</f>
        <v>0</v>
      </c>
      <c r="C23" s="9">
        <f>IFERROR(VLOOKUP($R60,$R$6:$AP$67,$R$1+2,0),"")</f>
        <v>0</v>
      </c>
      <c r="D23" s="10">
        <f>IFERROR(VLOOKUP($R60,$R$6:$AP$67,$R$1+3,0),"")</f>
        <v>0</v>
      </c>
      <c r="S23" s="36"/>
      <c r="T23" s="18"/>
      <c r="U23" s="18"/>
      <c r="V23" s="18"/>
      <c r="W23" s="36"/>
      <c r="X23" s="18"/>
      <c r="Y23" s="35"/>
      <c r="Z23" s="36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</row>
    <row r="24" spans="1:43" ht="28.8" x14ac:dyDescent="0.3">
      <c r="A24" s="9">
        <f t="shared" ref="A24:A26" si="4">IFERROR(VLOOKUP($R61,$R$6:$AP$67,$R$1,0),"")</f>
        <v>0</v>
      </c>
      <c r="B24" s="9">
        <f t="shared" ref="B24:B26" si="5">IFERROR(VLOOKUP($R61,$R$6:$AP$67,$R$1+1,0),"")</f>
        <v>0</v>
      </c>
      <c r="C24" s="9">
        <f t="shared" ref="C24:C26" si="6">IFERROR(VLOOKUP($R61,$R$6:$AP$67,$R$1+2,0),"")</f>
        <v>0</v>
      </c>
      <c r="D24" s="10">
        <f t="shared" ref="D24:D26" si="7">IFERROR(VLOOKUP($R61,$R$6:$AP$67,$R$1+3,0),"")</f>
        <v>0</v>
      </c>
      <c r="S24" s="36"/>
      <c r="T24" s="18"/>
      <c r="U24" s="18"/>
      <c r="V24" s="18"/>
      <c r="W24" s="36"/>
      <c r="X24" s="18"/>
      <c r="Y24" s="35"/>
      <c r="Z24" s="36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</row>
    <row r="25" spans="1:43" ht="57.6" x14ac:dyDescent="0.3">
      <c r="A25" s="9">
        <f t="shared" si="4"/>
        <v>0</v>
      </c>
      <c r="B25" s="9">
        <f t="shared" si="5"/>
        <v>0</v>
      </c>
      <c r="C25" s="9">
        <f t="shared" si="6"/>
        <v>0</v>
      </c>
      <c r="D25" s="10">
        <f t="shared" si="7"/>
        <v>0</v>
      </c>
      <c r="S25" s="36"/>
      <c r="T25" s="18"/>
      <c r="U25" s="18"/>
      <c r="V25" s="18"/>
      <c r="W25" s="36"/>
      <c r="X25" s="18"/>
      <c r="Y25" s="35"/>
      <c r="Z25" s="36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3" ht="57.6" x14ac:dyDescent="0.3">
      <c r="A26" s="9">
        <f t="shared" si="4"/>
        <v>0</v>
      </c>
      <c r="B26" s="9">
        <f t="shared" si="5"/>
        <v>0</v>
      </c>
      <c r="C26" s="9">
        <f t="shared" si="6"/>
        <v>0</v>
      </c>
      <c r="D26" s="10">
        <f t="shared" si="7"/>
        <v>0</v>
      </c>
      <c r="S26" s="36"/>
      <c r="T26" s="18"/>
      <c r="U26" s="18"/>
      <c r="V26" s="18"/>
      <c r="W26" s="36"/>
      <c r="X26" s="18"/>
      <c r="Y26" s="35"/>
      <c r="Z26" s="36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3" ht="72" x14ac:dyDescent="0.3">
      <c r="A27" s="9" t="str">
        <f>IFERROR(VLOOKUP($R27,$R$6:$AP$67,$R$1,0),"")</f>
        <v>-</v>
      </c>
      <c r="B27" s="9" t="str">
        <f>IFERROR(VLOOKUP($R27,$R$6:$AP$67,$R$1+1,0),"")</f>
        <v>-</v>
      </c>
      <c r="C27" s="9" t="str">
        <f>IFERROR(VLOOKUP($R27,$R$6:$AP$67,$R$1+2,0),"")</f>
        <v>-</v>
      </c>
      <c r="D27" s="10" t="str">
        <f>IFERROR(VLOOKUP($R27,$R$6:$AP$67,$R$1+3,0),"")</f>
        <v>-</v>
      </c>
      <c r="R27" s="5">
        <v>18</v>
      </c>
      <c r="S27" s="36" t="s">
        <v>59</v>
      </c>
      <c r="T27" s="18" t="s">
        <v>225</v>
      </c>
      <c r="U27" s="35" t="s">
        <v>64</v>
      </c>
      <c r="V27" s="36" t="s">
        <v>21</v>
      </c>
      <c r="W27" s="36" t="s">
        <v>66</v>
      </c>
      <c r="X27" s="18" t="s">
        <v>223</v>
      </c>
      <c r="Y27" s="18" t="s">
        <v>119</v>
      </c>
      <c r="Z27" s="36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57.6" x14ac:dyDescent="0.3">
      <c r="A28" s="9" t="str">
        <f>IFERROR(VLOOKUP($R28,$R$6:$AP$67,$R$1,0),"")</f>
        <v>-</v>
      </c>
      <c r="B28" s="9" t="str">
        <f>IFERROR(VLOOKUP($R28,$R$6:$AP$67,$R$1+1,0),"")</f>
        <v>-</v>
      </c>
      <c r="C28" s="9" t="str">
        <f>IFERROR(VLOOKUP($R28,$R$6:$AP$67,$R$1+2,0),"")</f>
        <v>-</v>
      </c>
      <c r="D28" s="10" t="str">
        <f>IFERROR(VLOOKUP($R28,$R$6:$AP$67,$R$1+3,0),"")</f>
        <v>-</v>
      </c>
      <c r="R28" s="5">
        <v>19</v>
      </c>
      <c r="S28" s="36" t="s">
        <v>60</v>
      </c>
      <c r="T28" s="18" t="s">
        <v>226</v>
      </c>
      <c r="U28" s="35" t="s">
        <v>65</v>
      </c>
      <c r="V28" s="36" t="s">
        <v>21</v>
      </c>
      <c r="W28" s="36" t="s">
        <v>67</v>
      </c>
      <c r="X28" s="18" t="s">
        <v>228</v>
      </c>
      <c r="Y28" s="18" t="s">
        <v>123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86.4" x14ac:dyDescent="0.3">
      <c r="A29" s="9" t="str">
        <f>IFERROR(VLOOKUP($R29,$R$6:$AP$67,$R$1,0),"")</f>
        <v>-</v>
      </c>
      <c r="B29" s="9" t="str">
        <f>IFERROR(VLOOKUP($R29,$R$6:$AP$67,$R$1+1,0),"")</f>
        <v>-</v>
      </c>
      <c r="C29" s="9" t="str">
        <f>IFERROR(VLOOKUP($R29,$R$6:$AP$67,$R$1+2,0),"")</f>
        <v>-</v>
      </c>
      <c r="D29" s="10" t="str">
        <f>IFERROR(VLOOKUP($R29,$R$6:$AP$67,$R$1+3,0),"")</f>
        <v>-</v>
      </c>
      <c r="R29" s="5">
        <v>20</v>
      </c>
      <c r="S29" s="36" t="s">
        <v>61</v>
      </c>
      <c r="T29" s="18" t="s">
        <v>227</v>
      </c>
      <c r="U29" s="35" t="s">
        <v>65</v>
      </c>
      <c r="V29" s="36" t="s">
        <v>21</v>
      </c>
      <c r="W29" s="36" t="s">
        <v>58</v>
      </c>
      <c r="X29" s="18" t="s">
        <v>229</v>
      </c>
      <c r="Y29" s="35" t="s">
        <v>63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43.2" x14ac:dyDescent="0.3">
      <c r="A30" s="9">
        <f>IFERROR(VLOOKUP($R60,$R$6:$AP$67,$R$1,0),"")</f>
        <v>0</v>
      </c>
      <c r="B30" s="9">
        <f>IFERROR(VLOOKUP($R60,$R$6:$AP$67,$R$1+1,0),"")</f>
        <v>0</v>
      </c>
      <c r="C30" s="9">
        <f>IFERROR(VLOOKUP($R60,$R$6:$AP$67,$R$1+2,0),"")</f>
        <v>0</v>
      </c>
      <c r="D30" s="10">
        <f>IFERROR(VLOOKUP($R60,$R$6:$AP$67,$R$1+3,0),"")</f>
        <v>0</v>
      </c>
      <c r="S30" s="36"/>
      <c r="T30" s="18"/>
      <c r="U30" s="35"/>
      <c r="V30" s="36"/>
      <c r="W30" s="36"/>
      <c r="X30" s="18"/>
      <c r="Y30" s="35"/>
      <c r="Z30" s="36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</row>
    <row r="31" spans="1:43" ht="28.8" x14ac:dyDescent="0.3">
      <c r="A31" s="9">
        <f>IFERROR(VLOOKUP($R61,$R$6:$AP$67,$R$1,0),"")</f>
        <v>0</v>
      </c>
      <c r="B31" s="9">
        <f>IFERROR(VLOOKUP($R61,$R$6:$AP$67,$R$1+1,0),"")</f>
        <v>0</v>
      </c>
      <c r="C31" s="9">
        <f>IFERROR(VLOOKUP($R61,$R$6:$AP$67,$R$1+2,0),"")</f>
        <v>0</v>
      </c>
      <c r="D31" s="10">
        <f>IFERROR(VLOOKUP($R61,$R$6:$AP$67,$R$1+3,0),"")</f>
        <v>0</v>
      </c>
      <c r="S31" s="36"/>
      <c r="T31" s="18"/>
      <c r="U31" s="35"/>
      <c r="V31" s="36"/>
      <c r="W31" s="36"/>
      <c r="X31" s="18"/>
      <c r="Y31" s="35"/>
      <c r="Z31" s="36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</row>
    <row r="32" spans="1:43" ht="57.6" x14ac:dyDescent="0.3">
      <c r="A32" s="9">
        <f>IFERROR(VLOOKUP($R62,$R$6:$AP$67,$R$1,0),"")</f>
        <v>0</v>
      </c>
      <c r="B32" s="9">
        <f>IFERROR(VLOOKUP($R62,$R$6:$AP$67,$R$1+1,0),"")</f>
        <v>0</v>
      </c>
      <c r="C32" s="9">
        <f>IFERROR(VLOOKUP($R62,$R$6:$AP$67,$R$1+2,0),"")</f>
        <v>0</v>
      </c>
      <c r="D32" s="10">
        <f>IFERROR(VLOOKUP($R62,$R$6:$AP$67,$R$1+3,0),"")</f>
        <v>0</v>
      </c>
      <c r="S32" s="36"/>
      <c r="T32" s="18"/>
      <c r="U32" s="35"/>
      <c r="V32" s="36"/>
      <c r="W32" s="36"/>
      <c r="X32" s="18"/>
      <c r="Y32" s="35"/>
      <c r="Z32" s="36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ht="57.6" x14ac:dyDescent="0.3">
      <c r="A33" s="9">
        <f>IFERROR(VLOOKUP($R63,$R$6:$AP$67,$R$1,0),"")</f>
        <v>0</v>
      </c>
      <c r="B33" s="9">
        <f>IFERROR(VLOOKUP($R63,$R$6:$AP$67,$R$1+1,0),"")</f>
        <v>0</v>
      </c>
      <c r="C33" s="9">
        <f>IFERROR(VLOOKUP($R63,$R$6:$AP$67,$R$1+2,0),"")</f>
        <v>0</v>
      </c>
      <c r="D33" s="10">
        <f>IFERROR(VLOOKUP($R63,$R$6:$AP$67,$R$1+3,0),"")</f>
        <v>0</v>
      </c>
      <c r="S33" s="36"/>
      <c r="T33" s="18"/>
      <c r="U33" s="35"/>
      <c r="V33" s="36"/>
      <c r="W33" s="36"/>
      <c r="X33" s="18"/>
      <c r="Y33" s="35"/>
      <c r="Z33" s="36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ht="100.8" x14ac:dyDescent="0.3">
      <c r="A34" s="9" t="str">
        <f>IFERROR(VLOOKUP($R36,$R$6:$AP$67,$R$1,0),"")</f>
        <v>-</v>
      </c>
      <c r="B34" s="9" t="str">
        <f>IFERROR(VLOOKUP($R36,$R$6:$AP$67,$R$1+1,0),"")</f>
        <v>-</v>
      </c>
      <c r="C34" s="9" t="str">
        <f>IFERROR(VLOOKUP($R36,$R$6:$AP$67,$R$1+2,0),"")</f>
        <v>-</v>
      </c>
      <c r="D34" s="10" t="str">
        <f>IFERROR(VLOOKUP($R36,$R$6:$AP$67,$R$1+3,0),"")</f>
        <v>-</v>
      </c>
      <c r="R34" s="5">
        <v>21</v>
      </c>
      <c r="S34" s="44" t="s">
        <v>220</v>
      </c>
      <c r="T34" s="18" t="s">
        <v>233</v>
      </c>
      <c r="U34" s="35" t="s">
        <v>65</v>
      </c>
      <c r="V34" s="36" t="s">
        <v>21</v>
      </c>
      <c r="W34" s="36" t="s">
        <v>59</v>
      </c>
      <c r="X34" s="18" t="s">
        <v>230</v>
      </c>
      <c r="Y34" s="35" t="s">
        <v>64</v>
      </c>
      <c r="Z34" s="36" t="s">
        <v>21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ht="100.8" x14ac:dyDescent="0.3">
      <c r="A35" s="9" t="str">
        <f>IFERROR(VLOOKUP($R37,$R$6:$AP$67,$R$1,0),"")</f>
        <v>-</v>
      </c>
      <c r="B35" s="9" t="str">
        <f>IFERROR(VLOOKUP($R37,$R$6:$AP$67,$R$1+1,0),"")</f>
        <v>-</v>
      </c>
      <c r="C35" s="9" t="str">
        <f>IFERROR(VLOOKUP($R37,$R$6:$AP$67,$R$1+2,0),"")</f>
        <v>-</v>
      </c>
      <c r="D35" s="10" t="str">
        <f>IFERROR(VLOOKUP($R37,$R$6:$AP$67,$R$1+3,0),"")</f>
        <v>-</v>
      </c>
      <c r="R35" s="5">
        <v>22</v>
      </c>
      <c r="S35" s="36" t="s">
        <v>66</v>
      </c>
      <c r="T35" s="18" t="s">
        <v>223</v>
      </c>
      <c r="U35" s="18" t="s">
        <v>119</v>
      </c>
      <c r="V35" s="36" t="s">
        <v>21</v>
      </c>
      <c r="W35" s="36" t="s">
        <v>61</v>
      </c>
      <c r="X35" s="18" t="s">
        <v>231</v>
      </c>
      <c r="Y35" s="35" t="s">
        <v>65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ht="115.2" x14ac:dyDescent="0.3">
      <c r="A36" s="9" t="str">
        <f>IFERROR(VLOOKUP($R38,$R$6:$AP$67,$R$1,0),"")</f>
        <v>-</v>
      </c>
      <c r="B36" s="9" t="str">
        <f>IFERROR(VLOOKUP($R38,$R$6:$AP$67,$R$1+1,0),"")</f>
        <v>-</v>
      </c>
      <c r="C36" s="9" t="str">
        <f>IFERROR(VLOOKUP($R38,$R$6:$AP$67,$R$1+2,0),"")</f>
        <v>-</v>
      </c>
      <c r="D36" s="10" t="str">
        <f>IFERROR(VLOOKUP($R38,$R$6:$AP$67,$R$1+3,0),"")</f>
        <v>-</v>
      </c>
      <c r="R36" s="5">
        <v>23</v>
      </c>
      <c r="S36" s="36" t="s">
        <v>67</v>
      </c>
      <c r="T36" s="18" t="s">
        <v>228</v>
      </c>
      <c r="U36" s="18" t="s">
        <v>123</v>
      </c>
      <c r="V36" s="36" t="s">
        <v>21</v>
      </c>
      <c r="W36" s="18" t="s">
        <v>17</v>
      </c>
      <c r="X36" s="18" t="s">
        <v>268</v>
      </c>
      <c r="Y36" s="41" t="s">
        <v>131</v>
      </c>
      <c r="Z36" s="18" t="s">
        <v>22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ht="115.2" x14ac:dyDescent="0.3">
      <c r="A37" s="9" t="str">
        <f>IFERROR(VLOOKUP($R43,$R$6:$AP$67,$R$1,0),"")</f>
        <v>-</v>
      </c>
      <c r="B37" s="9" t="str">
        <f>IFERROR(VLOOKUP($R43,$R$6:$AP$67,$R$1+1,0),"")</f>
        <v>-</v>
      </c>
      <c r="C37" s="9" t="str">
        <f>IFERROR(VLOOKUP($R43,$R$6:$AP$67,$R$1+2,0),"")</f>
        <v>-</v>
      </c>
      <c r="D37" s="10" t="str">
        <f>IFERROR(VLOOKUP($R43,$R$6:$AP$67,$R$1+3,0),"")</f>
        <v>-</v>
      </c>
      <c r="R37" s="5">
        <v>24</v>
      </c>
      <c r="S37" s="36" t="s">
        <v>58</v>
      </c>
      <c r="T37" s="18" t="s">
        <v>229</v>
      </c>
      <c r="U37" s="35" t="s">
        <v>63</v>
      </c>
      <c r="V37" s="36" t="s">
        <v>21</v>
      </c>
      <c r="W37" s="36" t="s">
        <v>68</v>
      </c>
      <c r="X37" s="18" t="s">
        <v>70</v>
      </c>
      <c r="Y37" s="35" t="s">
        <v>26</v>
      </c>
      <c r="Z37" s="36" t="s">
        <v>21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ht="86.4" x14ac:dyDescent="0.3">
      <c r="A38" s="9">
        <f>IFERROR(VLOOKUP($R60,$R$6:$AP$67,$R$1,0),"")</f>
        <v>0</v>
      </c>
      <c r="B38" s="9">
        <f>IFERROR(VLOOKUP($R60,$R$6:$AP$67,$R$1+1,0),"")</f>
        <v>0</v>
      </c>
      <c r="C38" s="9">
        <f>IFERROR(VLOOKUP($R60,$R$6:$AP$67,$R$1+2,0),"")</f>
        <v>0</v>
      </c>
      <c r="D38" s="10">
        <f>IFERROR(VLOOKUP($R60,$R$6:$AP$67,$R$1+3,0),"")</f>
        <v>0</v>
      </c>
      <c r="R38" s="5">
        <v>25</v>
      </c>
      <c r="S38" s="36" t="s">
        <v>59</v>
      </c>
      <c r="T38" s="18" t="s">
        <v>230</v>
      </c>
      <c r="U38" s="35" t="s">
        <v>64</v>
      </c>
      <c r="V38" s="36" t="s">
        <v>21</v>
      </c>
      <c r="W38" s="36" t="s">
        <v>97</v>
      </c>
      <c r="X38" s="18" t="s">
        <v>101</v>
      </c>
      <c r="Y38" s="35" t="s">
        <v>102</v>
      </c>
      <c r="Z38" s="36" t="s">
        <v>24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ht="28.8" x14ac:dyDescent="0.3">
      <c r="A39" s="9">
        <f>IFERROR(VLOOKUP($R61,$R$6:$AP$67,$R$1,0),"")</f>
        <v>0</v>
      </c>
      <c r="B39" s="9">
        <f>IFERROR(VLOOKUP($R61,$R$6:$AP$67,$R$1+1,0),"")</f>
        <v>0</v>
      </c>
      <c r="C39" s="9">
        <f>IFERROR(VLOOKUP($R61,$R$6:$AP$67,$R$1+2,0),"")</f>
        <v>0</v>
      </c>
      <c r="D39" s="10">
        <f>IFERROR(VLOOKUP($R61,$R$6:$AP$67,$R$1+3,0),"")</f>
        <v>0</v>
      </c>
      <c r="S39" s="36"/>
      <c r="T39" s="18"/>
      <c r="U39" s="35"/>
      <c r="V39" s="36"/>
      <c r="W39" s="36"/>
      <c r="X39" s="18"/>
      <c r="Y39" s="35"/>
      <c r="Z39" s="36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ht="57.6" x14ac:dyDescent="0.3">
      <c r="A40" s="9">
        <f>IFERROR(VLOOKUP($R62,$R$6:$AP$67,$R$1,0),"")</f>
        <v>0</v>
      </c>
      <c r="B40" s="9">
        <f>IFERROR(VLOOKUP($R62,$R$6:$AP$67,$R$1+1,0),"")</f>
        <v>0</v>
      </c>
      <c r="C40" s="9">
        <f>IFERROR(VLOOKUP($R62,$R$6:$AP$67,$R$1+2,0),"")</f>
        <v>0</v>
      </c>
      <c r="D40" s="10">
        <f>IFERROR(VLOOKUP($R62,$R$6:$AP$67,$R$1+3,0),"")</f>
        <v>0</v>
      </c>
      <c r="S40" s="36"/>
      <c r="T40" s="18"/>
      <c r="U40" s="35"/>
      <c r="V40" s="36"/>
      <c r="W40" s="36"/>
      <c r="X40" s="18"/>
      <c r="Y40" s="35"/>
      <c r="Z40" s="36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ht="57.6" x14ac:dyDescent="0.3">
      <c r="A41" s="9">
        <f>IFERROR(VLOOKUP($R63,$R$6:$AP$67,$R$1,0),"")</f>
        <v>0</v>
      </c>
      <c r="B41" s="9">
        <f>IFERROR(VLOOKUP($R63,$R$6:$AP$67,$R$1+1,0),"")</f>
        <v>0</v>
      </c>
      <c r="C41" s="9">
        <f>IFERROR(VLOOKUP($R63,$R$6:$AP$67,$R$1+2,0),"")</f>
        <v>0</v>
      </c>
      <c r="D41" s="10">
        <f>IFERROR(VLOOKUP($R63,$R$6:$AP$67,$R$1+3,0),"")</f>
        <v>0</v>
      </c>
      <c r="S41" s="36"/>
      <c r="T41" s="18"/>
      <c r="U41" s="35"/>
      <c r="V41" s="36"/>
      <c r="W41" s="36"/>
      <c r="X41" s="18"/>
      <c r="Y41" s="35"/>
      <c r="Z41" s="36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ht="115.2" x14ac:dyDescent="0.3">
      <c r="A42" s="9" t="str">
        <f>IFERROR(VLOOKUP($R44,$R$6:$AP$67,$R$1,0),"")</f>
        <v>-</v>
      </c>
      <c r="B42" s="9" t="str">
        <f>IFERROR(VLOOKUP($R44,$R$6:$AP$67,$R$1+1,0),"")</f>
        <v>-</v>
      </c>
      <c r="C42" s="9" t="str">
        <f>IFERROR(VLOOKUP($R44,$R$6:$AP$67,$R$1+2,0),"")</f>
        <v>-</v>
      </c>
      <c r="D42" s="10" t="str">
        <f>IFERROR(VLOOKUP($R44,$R$6:$AP$67,$R$1+3,0),"")</f>
        <v>-</v>
      </c>
      <c r="S42" s="36"/>
      <c r="T42" s="18"/>
      <c r="U42" s="35"/>
      <c r="V42" s="36"/>
      <c r="W42" s="36"/>
      <c r="X42" s="18"/>
      <c r="Y42" s="35"/>
      <c r="Z42" s="36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ht="115.2" x14ac:dyDescent="0.3">
      <c r="A43" s="9" t="str">
        <f>IFERROR(VLOOKUP($R45,$R$6:$AP$67,$R$1,0),"")</f>
        <v>-</v>
      </c>
      <c r="B43" s="9" t="str">
        <f>IFERROR(VLOOKUP($R45,$R$6:$AP$67,$R$1+1,0),"")</f>
        <v>-</v>
      </c>
      <c r="C43" s="9" t="str">
        <f>IFERROR(VLOOKUP($R45,$R$6:$AP$67,$R$1+2,0),"")</f>
        <v>-</v>
      </c>
      <c r="D43" s="10" t="str">
        <f>IFERROR(VLOOKUP($R45,$R$6:$AP$67,$R$1+3,0),"")</f>
        <v>-</v>
      </c>
      <c r="R43" s="5">
        <v>26</v>
      </c>
      <c r="S43" s="36" t="s">
        <v>341</v>
      </c>
      <c r="T43" s="18" t="s">
        <v>342</v>
      </c>
      <c r="U43" s="35" t="s">
        <v>65</v>
      </c>
      <c r="V43" s="36" t="s">
        <v>21</v>
      </c>
      <c r="W43" s="36" t="s">
        <v>69</v>
      </c>
      <c r="X43" s="18" t="s">
        <v>101</v>
      </c>
      <c r="Y43" s="35" t="s">
        <v>135</v>
      </c>
      <c r="Z43" s="36" t="s">
        <v>24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ht="144" x14ac:dyDescent="0.3">
      <c r="A44" s="9" t="str">
        <f>IFERROR(VLOOKUP($R46,$R$6:$AP$67,$R$1,0),"")</f>
        <v>-</v>
      </c>
      <c r="B44" s="9" t="str">
        <f>IFERROR(VLOOKUP($R46,$R$6:$AP$67,$R$1+1,0),"")</f>
        <v>-</v>
      </c>
      <c r="C44" s="9" t="str">
        <f>IFERROR(VLOOKUP($R46,$R$6:$AP$67,$R$1+2,0),"")</f>
        <v>-</v>
      </c>
      <c r="D44" s="10" t="str">
        <f>IFERROR(VLOOKUP($R46,$R$6:$AP$67,$R$1+3,0),"")</f>
        <v>-</v>
      </c>
      <c r="R44" s="5">
        <v>27</v>
      </c>
      <c r="S44" s="18" t="s">
        <v>17</v>
      </c>
      <c r="T44" s="18" t="s">
        <v>270</v>
      </c>
      <c r="U44" s="41" t="s">
        <v>271</v>
      </c>
      <c r="V44" s="18" t="s">
        <v>22</v>
      </c>
      <c r="W44" s="18" t="s">
        <v>75</v>
      </c>
      <c r="X44" s="18" t="s">
        <v>136</v>
      </c>
      <c r="Y44" s="18" t="s">
        <v>76</v>
      </c>
      <c r="Z44" s="18" t="s">
        <v>22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ht="115.2" x14ac:dyDescent="0.3">
      <c r="A45" s="9" t="str">
        <f>IFERROR(VLOOKUP($R50,$R$6:$AP$67,$R$1,0),"")</f>
        <v>-</v>
      </c>
      <c r="B45" s="9" t="str">
        <f>IFERROR(VLOOKUP($R50,$R$6:$AP$67,$R$1+1,0),"")</f>
        <v>-</v>
      </c>
      <c r="C45" s="9" t="str">
        <f>IFERROR(VLOOKUP($R50,$R$6:$AP$67,$R$1+2,0),"")</f>
        <v>-</v>
      </c>
      <c r="D45" s="10" t="str">
        <f>IFERROR(VLOOKUP($R50,$R$6:$AP$67,$R$1+3,0),"")</f>
        <v>-</v>
      </c>
      <c r="R45" s="5">
        <v>28</v>
      </c>
      <c r="S45" s="36" t="s">
        <v>68</v>
      </c>
      <c r="T45" s="18" t="s">
        <v>70</v>
      </c>
      <c r="U45" s="35" t="s">
        <v>26</v>
      </c>
      <c r="V45" s="36" t="s">
        <v>21</v>
      </c>
      <c r="W45" s="18" t="s">
        <v>77</v>
      </c>
      <c r="X45" s="41" t="s">
        <v>132</v>
      </c>
      <c r="Y45" s="18" t="s">
        <v>119</v>
      </c>
      <c r="Z45" s="36" t="s">
        <v>21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ht="115.2" x14ac:dyDescent="0.3">
      <c r="A46" s="9" t="str">
        <f>IFERROR(VLOOKUP($R48,$R$6:$AP$67,$R$1,0),"")</f>
        <v>-</v>
      </c>
      <c r="B46" s="9" t="str">
        <f>IFERROR(VLOOKUP($R48,$R$6:$AP$67,$R$1+1,0),"")</f>
        <v>-</v>
      </c>
      <c r="C46" s="9" t="str">
        <f>IFERROR(VLOOKUP($R48,$R$6:$AP$67,$R$1+2,0),"")</f>
        <v>-</v>
      </c>
      <c r="D46" s="10" t="str">
        <f>IFERROR(VLOOKUP($R48,$R$6:$AP$67,$R$1+3,0),"")</f>
        <v>-</v>
      </c>
      <c r="R46" s="5">
        <v>29</v>
      </c>
      <c r="S46" s="36" t="s">
        <v>97</v>
      </c>
      <c r="T46" s="18" t="s">
        <v>101</v>
      </c>
      <c r="U46" s="35" t="s">
        <v>102</v>
      </c>
      <c r="V46" s="36" t="s">
        <v>24</v>
      </c>
      <c r="W46" s="18" t="s">
        <v>78</v>
      </c>
      <c r="X46" s="41" t="s">
        <v>132</v>
      </c>
      <c r="Y46" s="18" t="s">
        <v>119</v>
      </c>
      <c r="Z46" s="36" t="s">
        <v>21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ht="115.2" x14ac:dyDescent="0.3">
      <c r="A47" s="9" t="str">
        <f>IFERROR(VLOOKUP($R49,$R$6:$AP$67,$R$1,0),"")</f>
        <v>-</v>
      </c>
      <c r="B47" s="9" t="str">
        <f>IFERROR(VLOOKUP($R49,$R$6:$AP$67,$R$1+1,0),"")</f>
        <v>-</v>
      </c>
      <c r="C47" s="9" t="str">
        <f>IFERROR(VLOOKUP($R49,$R$6:$AP$67,$R$1+2,0),"")</f>
        <v>-</v>
      </c>
      <c r="D47" s="10" t="str">
        <f>IFERROR(VLOOKUP($R49,$R$6:$AP$67,$R$1+3,0),"")</f>
        <v>-</v>
      </c>
      <c r="R47" s="5">
        <v>30</v>
      </c>
      <c r="S47" s="36" t="s">
        <v>69</v>
      </c>
      <c r="T47" s="18" t="s">
        <v>101</v>
      </c>
      <c r="U47" s="35" t="s">
        <v>135</v>
      </c>
      <c r="V47" s="36" t="s">
        <v>24</v>
      </c>
      <c r="W47" s="18" t="s">
        <v>19</v>
      </c>
      <c r="X47" s="18" t="s">
        <v>19</v>
      </c>
      <c r="Y47" s="18" t="s">
        <v>19</v>
      </c>
      <c r="Z47" s="18" t="s">
        <v>19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2" ht="72" x14ac:dyDescent="0.3">
      <c r="A48" s="9" t="str">
        <f>IFERROR(VLOOKUP($R47,$R$6:$AP$67,$R$1,0),"")</f>
        <v>-</v>
      </c>
      <c r="B48" s="9" t="str">
        <f>IFERROR(VLOOKUP($R47,$R$6:$AP$67,$R$1+1,0),"")</f>
        <v>-</v>
      </c>
      <c r="C48" s="9" t="str">
        <f>IFERROR(VLOOKUP($R47,$R$6:$AP$67,$R$1+2,0),"")</f>
        <v>-</v>
      </c>
      <c r="D48" s="10" t="str">
        <f>IFERROR(VLOOKUP($R47,$R$6:$AP$67,$R$1+3,0),"")</f>
        <v>-</v>
      </c>
      <c r="R48" s="5">
        <v>31</v>
      </c>
      <c r="S48" s="18" t="s">
        <v>75</v>
      </c>
      <c r="T48" s="18" t="s">
        <v>136</v>
      </c>
      <c r="U48" s="18" t="s">
        <v>76</v>
      </c>
      <c r="V48" s="18" t="s">
        <v>22</v>
      </c>
      <c r="W48" s="18" t="s">
        <v>19</v>
      </c>
      <c r="X48" s="18" t="s">
        <v>19</v>
      </c>
      <c r="Y48" s="18" t="s">
        <v>19</v>
      </c>
      <c r="Z48" s="18" t="s">
        <v>19</v>
      </c>
      <c r="AA48" s="5" t="s">
        <v>19</v>
      </c>
      <c r="AB48" s="5" t="s">
        <v>19</v>
      </c>
      <c r="AC48" s="5" t="s">
        <v>19</v>
      </c>
      <c r="AD48" s="5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ht="115.2" x14ac:dyDescent="0.3">
      <c r="A49" s="9" t="str">
        <f>IFERROR(VLOOKUP($R51,$R$6:$AP$67,$R$1,0),"")</f>
        <v>-</v>
      </c>
      <c r="B49" s="9" t="str">
        <f>IFERROR(VLOOKUP($R51,$R$6:$AP$67,$R$1+1,0),"")</f>
        <v>-</v>
      </c>
      <c r="C49" s="9" t="str">
        <f>IFERROR(VLOOKUP($R51,$R$6:$AP$67,$R$1+2,0),"")</f>
        <v>-</v>
      </c>
      <c r="D49" s="10" t="str">
        <f>IFERROR(VLOOKUP($R51,$R$6:$AP$67,$R$1+3,0),"")</f>
        <v>-</v>
      </c>
      <c r="R49" s="5">
        <v>32</v>
      </c>
      <c r="S49" s="18" t="s">
        <v>77</v>
      </c>
      <c r="T49" s="41" t="s">
        <v>132</v>
      </c>
      <c r="U49" s="18" t="s">
        <v>119</v>
      </c>
      <c r="V49" s="36" t="s">
        <v>21</v>
      </c>
      <c r="W49" s="18" t="s">
        <v>19</v>
      </c>
      <c r="X49" s="18" t="s">
        <v>19</v>
      </c>
      <c r="Y49" s="18" t="s">
        <v>19</v>
      </c>
      <c r="Z49" s="18" t="s">
        <v>19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ht="43.2" x14ac:dyDescent="0.3">
      <c r="A50" s="9" t="str">
        <f>IFERROR(VLOOKUP($R52,$R$6:$AP$67,$R$1,0),"")</f>
        <v>Код зарегистрированного в НРД клиента Участника</v>
      </c>
      <c r="B50" s="9" t="str">
        <f>IFERROR(VLOOKUP($R52,$R$6:$AP$67,$R$1+1,0),"")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0" s="9" t="str">
        <f>IFERROR(VLOOKUP($R52,$R$6:$AP$67,$R$1+2,0),"")</f>
        <v>До 12 символов без пробелов - заглавные латинские буквы, цифры</v>
      </c>
      <c r="D50" s="10" t="str">
        <f>IFERROR(VLOOKUP($R52,$R$6:$AP$67,$R$1+3,0),"")</f>
        <v>Н</v>
      </c>
      <c r="R50" s="5">
        <v>33</v>
      </c>
      <c r="S50" s="18" t="s">
        <v>326</v>
      </c>
      <c r="T50" s="41" t="s">
        <v>321</v>
      </c>
      <c r="U50" s="18" t="s">
        <v>322</v>
      </c>
      <c r="V50" s="36" t="s">
        <v>24</v>
      </c>
      <c r="W50" s="18" t="s">
        <v>325</v>
      </c>
      <c r="X50" s="41" t="s">
        <v>321</v>
      </c>
      <c r="Y50" s="18" t="s">
        <v>322</v>
      </c>
      <c r="Z50" s="36" t="s">
        <v>24</v>
      </c>
      <c r="AA50" s="5" t="s">
        <v>19</v>
      </c>
      <c r="AB50" s="5" t="s">
        <v>19</v>
      </c>
      <c r="AC50" s="5" t="s">
        <v>19</v>
      </c>
      <c r="AD50" s="5" t="s">
        <v>19</v>
      </c>
      <c r="AE50" s="5" t="s">
        <v>19</v>
      </c>
      <c r="AF50" s="5" t="s">
        <v>19</v>
      </c>
      <c r="AG50" s="5" t="s">
        <v>19</v>
      </c>
      <c r="AH50" s="5" t="s">
        <v>19</v>
      </c>
      <c r="AI50" s="5" t="s">
        <v>19</v>
      </c>
      <c r="AJ50" s="5" t="s">
        <v>19</v>
      </c>
      <c r="AK50" s="5" t="s">
        <v>19</v>
      </c>
      <c r="AL50" s="5" t="s">
        <v>19</v>
      </c>
      <c r="AM50" s="5" t="s">
        <v>19</v>
      </c>
      <c r="AN50" s="5" t="s">
        <v>19</v>
      </c>
      <c r="AO50" s="5" t="s">
        <v>19</v>
      </c>
      <c r="AP50" s="5" t="s">
        <v>19</v>
      </c>
    </row>
    <row r="51" spans="1:42" ht="115.2" x14ac:dyDescent="0.3">
      <c r="A51" s="9" t="str">
        <f>IFERROR(VLOOKUP($R53,$R$6:$AP$67,$R$1,0),"")</f>
        <v>Применяемая ставка по дивидендам US-бумаг для клиента Участника по главе 3</v>
      </c>
      <c r="B51" s="9" t="str">
        <f>IFERROR(VLOOKUP($R53,$R$6:$AP$67,$R$1+1,0),"")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1" s="9" t="str">
        <f>IFERROR(VLOOKUP($R53,$R$6:$AP$67,$R$1+2,0),"")</f>
        <v>Число от 0 до 30 с необязательными десятичной запятой и двумя цифрами после нее</v>
      </c>
      <c r="D51" s="10" t="str">
        <f>IFERROR(VLOOKUP($R53,$R$6:$AP$67,$R$1+3,0),"")</f>
        <v>Н</v>
      </c>
      <c r="R51" s="5">
        <v>34</v>
      </c>
      <c r="S51" s="18" t="s">
        <v>78</v>
      </c>
      <c r="T51" s="41" t="s">
        <v>132</v>
      </c>
      <c r="U51" s="18" t="s">
        <v>119</v>
      </c>
      <c r="V51" s="36" t="s">
        <v>21</v>
      </c>
      <c r="W51" s="18" t="s">
        <v>19</v>
      </c>
      <c r="X51" s="18" t="s">
        <v>19</v>
      </c>
      <c r="Y51" s="18" t="s">
        <v>19</v>
      </c>
      <c r="Z51" s="18" t="s">
        <v>19</v>
      </c>
      <c r="AA51" s="5" t="s">
        <v>19</v>
      </c>
      <c r="AB51" s="5" t="s">
        <v>19</v>
      </c>
      <c r="AC51" s="5" t="s">
        <v>19</v>
      </c>
      <c r="AD51" s="5" t="s">
        <v>19</v>
      </c>
      <c r="AE51" s="18" t="s">
        <v>19</v>
      </c>
      <c r="AF51" s="18" t="s">
        <v>19</v>
      </c>
      <c r="AG51" s="18" t="s">
        <v>19</v>
      </c>
      <c r="AH51" s="18" t="s">
        <v>19</v>
      </c>
      <c r="AI51" s="18" t="s">
        <v>19</v>
      </c>
      <c r="AJ51" s="18" t="s">
        <v>19</v>
      </c>
      <c r="AK51" s="18" t="s">
        <v>19</v>
      </c>
      <c r="AL51" s="18" t="s">
        <v>19</v>
      </c>
      <c r="AM51" s="18" t="s">
        <v>19</v>
      </c>
      <c r="AN51" s="18" t="s">
        <v>19</v>
      </c>
      <c r="AO51" s="18" t="s">
        <v>19</v>
      </c>
      <c r="AP51" s="18" t="s">
        <v>19</v>
      </c>
    </row>
    <row r="52" spans="1:42" ht="43.2" x14ac:dyDescent="0.3">
      <c r="A52" s="9" t="str">
        <f>IFERROR(VLOOKUP($R54,$R$6:$AP$67,$R$1,0),"")</f>
        <v>Применяемая ставка по купонным доходам US-бумаг для клиента Участника по главе 3</v>
      </c>
      <c r="B52" s="9" t="str">
        <f>IFERROR(VLOOKUP($R54,$R$6:$AP$67,$R$1+1,0),"")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2" s="9" t="str">
        <f>IFERROR(VLOOKUP($R54,$R$6:$AP$67,$R$1+2,0),"")</f>
        <v>Число от 0 до 30 с необязательными десятичной запятой и двумя цифрами после нее</v>
      </c>
      <c r="D52" s="10" t="str">
        <f>IFERROR(VLOOKUP($R54,$R$6:$AP$67,$R$1+3,0),"")</f>
        <v>Н</v>
      </c>
      <c r="R52" s="5">
        <v>35</v>
      </c>
      <c r="S52" s="67" t="s">
        <v>303</v>
      </c>
      <c r="T52" s="68" t="s">
        <v>304</v>
      </c>
      <c r="U52" s="67" t="s">
        <v>305</v>
      </c>
      <c r="V52" s="10" t="s">
        <v>22</v>
      </c>
      <c r="W52" s="18" t="s">
        <v>19</v>
      </c>
      <c r="X52" s="18" t="s">
        <v>19</v>
      </c>
      <c r="Y52" s="18" t="s">
        <v>19</v>
      </c>
      <c r="Z52" s="18" t="s">
        <v>19</v>
      </c>
      <c r="AA52" s="67" t="s">
        <v>303</v>
      </c>
      <c r="AB52" s="68" t="s">
        <v>304</v>
      </c>
      <c r="AC52" s="67" t="s">
        <v>305</v>
      </c>
      <c r="AD52" s="10" t="s">
        <v>22</v>
      </c>
      <c r="AE52" s="18" t="s">
        <v>19</v>
      </c>
      <c r="AF52" s="18" t="s">
        <v>19</v>
      </c>
      <c r="AG52" s="18" t="s">
        <v>19</v>
      </c>
      <c r="AH52" s="18" t="s">
        <v>19</v>
      </c>
      <c r="AI52" s="18" t="s">
        <v>19</v>
      </c>
      <c r="AJ52" s="18" t="s">
        <v>19</v>
      </c>
      <c r="AK52" s="18" t="s">
        <v>19</v>
      </c>
      <c r="AL52" s="18" t="s">
        <v>19</v>
      </c>
      <c r="AM52" s="18" t="s">
        <v>19</v>
      </c>
      <c r="AN52" s="18" t="s">
        <v>19</v>
      </c>
      <c r="AO52" s="18" t="s">
        <v>19</v>
      </c>
      <c r="AP52" s="18" t="s">
        <v>19</v>
      </c>
    </row>
    <row r="53" spans="1:42" ht="57.6" x14ac:dyDescent="0.3">
      <c r="A53" s="9" t="str">
        <f>IFERROR(VLOOKUP($R55,$R$6:$AP$67,$R$1,0),"")</f>
        <v>Статус клиента Участника по главе 4</v>
      </c>
      <c r="B53" s="9" t="str">
        <f>IFERROR(VLOOKUP($R55,$R$6:$AP$67,$R$1+1,0),"")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3" s="9" t="str">
        <f>IFERROR(VLOOKUP($R55,$R$6:$AP$67,$R$1+2,0),"")</f>
        <v>"NPFFI" или "RCNUS"</v>
      </c>
      <c r="D53" s="10" t="str">
        <f>IFERROR(VLOOKUP($R55,$R$6:$AP$67,$R$1+3,0),"")</f>
        <v>Н</v>
      </c>
      <c r="R53" s="5">
        <v>36</v>
      </c>
      <c r="S53" s="67" t="s">
        <v>306</v>
      </c>
      <c r="T53" s="68" t="s">
        <v>304</v>
      </c>
      <c r="U53" s="67" t="s">
        <v>307</v>
      </c>
      <c r="V53" s="10" t="s">
        <v>22</v>
      </c>
      <c r="W53" s="18" t="s">
        <v>19</v>
      </c>
      <c r="X53" s="18" t="s">
        <v>19</v>
      </c>
      <c r="Y53" s="18" t="s">
        <v>19</v>
      </c>
      <c r="Z53" s="18" t="s">
        <v>19</v>
      </c>
      <c r="AA53" s="67" t="s">
        <v>306</v>
      </c>
      <c r="AB53" s="68" t="s">
        <v>304</v>
      </c>
      <c r="AC53" s="67" t="s">
        <v>307</v>
      </c>
      <c r="AD53" s="10" t="s">
        <v>22</v>
      </c>
      <c r="AE53" s="18" t="s">
        <v>19</v>
      </c>
      <c r="AF53" s="18" t="s">
        <v>19</v>
      </c>
      <c r="AG53" s="18" t="s">
        <v>19</v>
      </c>
      <c r="AH53" s="18" t="s">
        <v>19</v>
      </c>
      <c r="AI53" s="18" t="s">
        <v>19</v>
      </c>
      <c r="AJ53" s="18" t="s">
        <v>19</v>
      </c>
      <c r="AK53" s="18" t="s">
        <v>19</v>
      </c>
      <c r="AL53" s="18" t="s">
        <v>19</v>
      </c>
      <c r="AM53" s="18" t="s">
        <v>19</v>
      </c>
      <c r="AN53" s="18" t="s">
        <v>19</v>
      </c>
      <c r="AO53" s="18" t="s">
        <v>19</v>
      </c>
      <c r="AP53" s="18" t="s">
        <v>19</v>
      </c>
    </row>
    <row r="54" spans="1:42" ht="72" x14ac:dyDescent="0.3">
      <c r="A54" s="9" t="str">
        <f>IFERROR(VLOOKUP($R65,$R$6:$AP$67,$R$1,0),"")</f>
        <v>Категория клиента</v>
      </c>
      <c r="B54" s="9" t="str">
        <f>IFERROR(VLOOKUP($R65,$R$6:$AP$67,$R$1+1,0),"")</f>
        <v>Данное поле отображается если в полях:
"Тип операции по клиенту" выбрано значение (А), (L).
Запрещено вносить персональные данные, определяемые таковыми согласно Федеральному закону от 27.07.2006 N 152-ФЗ "О персональных данных"</v>
      </c>
      <c r="C54" s="9" t="str">
        <f>IFERROR(VLOOKUP($R65,$R$6:$AP$67,$R$1+2,0),"")</f>
        <v>Ограничение по вводу - 5 символов</v>
      </c>
      <c r="D54" s="10" t="str">
        <f>IFERROR(VLOOKUP($R65,$R$6:$AP$67,$R$1+3,0),"")</f>
        <v>Н</v>
      </c>
      <c r="R54" s="5">
        <v>37</v>
      </c>
      <c r="S54" s="67" t="s">
        <v>308</v>
      </c>
      <c r="T54" s="68" t="s">
        <v>304</v>
      </c>
      <c r="U54" s="67" t="s">
        <v>307</v>
      </c>
      <c r="V54" s="10" t="s">
        <v>22</v>
      </c>
      <c r="W54" s="18" t="s">
        <v>19</v>
      </c>
      <c r="X54" s="18" t="s">
        <v>19</v>
      </c>
      <c r="Y54" s="18" t="s">
        <v>19</v>
      </c>
      <c r="Z54" s="18" t="s">
        <v>19</v>
      </c>
      <c r="AA54" s="67" t="s">
        <v>308</v>
      </c>
      <c r="AB54" s="68" t="s">
        <v>304</v>
      </c>
      <c r="AC54" s="67" t="s">
        <v>307</v>
      </c>
      <c r="AD54" s="10" t="s">
        <v>22</v>
      </c>
      <c r="AE54" s="18" t="s">
        <v>19</v>
      </c>
      <c r="AF54" s="18" t="s">
        <v>19</v>
      </c>
      <c r="AG54" s="18" t="s">
        <v>19</v>
      </c>
      <c r="AH54" s="18" t="s">
        <v>19</v>
      </c>
      <c r="AI54" s="18" t="s">
        <v>19</v>
      </c>
      <c r="AJ54" s="18" t="s">
        <v>19</v>
      </c>
      <c r="AK54" s="18" t="s">
        <v>19</v>
      </c>
      <c r="AL54" s="18" t="s">
        <v>19</v>
      </c>
      <c r="AM54" s="18" t="s">
        <v>19</v>
      </c>
      <c r="AN54" s="18" t="s">
        <v>19</v>
      </c>
      <c r="AO54" s="18" t="s">
        <v>19</v>
      </c>
      <c r="AP54" s="18" t="s">
        <v>19</v>
      </c>
    </row>
    <row r="55" spans="1:42" x14ac:dyDescent="0.3">
      <c r="A55" s="19"/>
      <c r="B55" s="19"/>
      <c r="C55" s="19"/>
      <c r="D55" s="20"/>
      <c r="R55" s="5">
        <v>38</v>
      </c>
      <c r="S55" s="67" t="s">
        <v>309</v>
      </c>
      <c r="T55" s="68" t="s">
        <v>304</v>
      </c>
      <c r="U55" s="67" t="s">
        <v>310</v>
      </c>
      <c r="V55" s="10" t="s">
        <v>22</v>
      </c>
      <c r="W55" s="18" t="s">
        <v>19</v>
      </c>
      <c r="X55" s="18" t="s">
        <v>19</v>
      </c>
      <c r="Y55" s="18" t="s">
        <v>19</v>
      </c>
      <c r="Z55" s="18" t="s">
        <v>19</v>
      </c>
      <c r="AA55" s="67" t="s">
        <v>309</v>
      </c>
      <c r="AB55" s="68" t="s">
        <v>304</v>
      </c>
      <c r="AC55" s="67" t="s">
        <v>310</v>
      </c>
      <c r="AD55" s="10" t="s">
        <v>22</v>
      </c>
      <c r="AE55" s="18" t="s">
        <v>19</v>
      </c>
      <c r="AF55" s="18" t="s">
        <v>19</v>
      </c>
      <c r="AG55" s="18" t="s">
        <v>19</v>
      </c>
      <c r="AH55" s="18" t="s">
        <v>19</v>
      </c>
      <c r="AI55" s="18" t="s">
        <v>19</v>
      </c>
      <c r="AJ55" s="18" t="s">
        <v>19</v>
      </c>
      <c r="AK55" s="18" t="s">
        <v>19</v>
      </c>
      <c r="AL55" s="18" t="s">
        <v>19</v>
      </c>
      <c r="AM55" s="18" t="s">
        <v>19</v>
      </c>
      <c r="AN55" s="18" t="s">
        <v>19</v>
      </c>
      <c r="AO55" s="18" t="s">
        <v>19</v>
      </c>
      <c r="AP55" s="18" t="s">
        <v>19</v>
      </c>
    </row>
    <row r="56" spans="1:42" x14ac:dyDescent="0.3">
      <c r="A56" s="19"/>
      <c r="B56" s="19"/>
      <c r="C56" s="19"/>
      <c r="D56" s="20"/>
      <c r="R56" s="5">
        <v>39</v>
      </c>
      <c r="W56" s="18" t="s">
        <v>19</v>
      </c>
      <c r="X56" s="18" t="s">
        <v>19</v>
      </c>
      <c r="Y56" s="18" t="s">
        <v>19</v>
      </c>
      <c r="Z56" s="18" t="s">
        <v>19</v>
      </c>
      <c r="AA56" s="5" t="s">
        <v>19</v>
      </c>
      <c r="AB56" s="5" t="s">
        <v>19</v>
      </c>
      <c r="AC56" s="5" t="s">
        <v>19</v>
      </c>
      <c r="AD56" s="5" t="s">
        <v>19</v>
      </c>
      <c r="AE56" s="18" t="s">
        <v>19</v>
      </c>
      <c r="AF56" s="18" t="s">
        <v>19</v>
      </c>
      <c r="AG56" s="18" t="s">
        <v>19</v>
      </c>
      <c r="AH56" s="18" t="s">
        <v>19</v>
      </c>
      <c r="AI56" s="18" t="s">
        <v>19</v>
      </c>
      <c r="AJ56" s="18" t="s">
        <v>19</v>
      </c>
      <c r="AK56" s="18" t="s">
        <v>19</v>
      </c>
      <c r="AL56" s="18" t="s">
        <v>19</v>
      </c>
      <c r="AM56" s="18" t="s">
        <v>19</v>
      </c>
      <c r="AN56" s="18" t="s">
        <v>19</v>
      </c>
      <c r="AO56" s="18" t="s">
        <v>19</v>
      </c>
      <c r="AP56" s="18" t="s">
        <v>19</v>
      </c>
    </row>
    <row r="57" spans="1:42" x14ac:dyDescent="0.3">
      <c r="A57" s="19"/>
      <c r="B57" s="19"/>
      <c r="C57" s="19"/>
      <c r="D57" s="20"/>
      <c r="R57" s="5">
        <v>40</v>
      </c>
      <c r="W57" s="18" t="s">
        <v>19</v>
      </c>
      <c r="X57" s="18" t="s">
        <v>19</v>
      </c>
      <c r="Y57" s="18" t="s">
        <v>19</v>
      </c>
      <c r="Z57" s="18" t="s">
        <v>19</v>
      </c>
      <c r="AA57" s="5" t="s">
        <v>19</v>
      </c>
      <c r="AB57" s="5" t="s">
        <v>19</v>
      </c>
      <c r="AC57" s="5" t="s">
        <v>19</v>
      </c>
      <c r="AD57" s="5" t="s">
        <v>19</v>
      </c>
      <c r="AE57" s="18" t="s">
        <v>19</v>
      </c>
      <c r="AF57" s="18" t="s">
        <v>19</v>
      </c>
      <c r="AG57" s="18" t="s">
        <v>19</v>
      </c>
      <c r="AH57" s="18" t="s">
        <v>19</v>
      </c>
      <c r="AI57" s="18" t="s">
        <v>19</v>
      </c>
      <c r="AJ57" s="18" t="s">
        <v>19</v>
      </c>
      <c r="AK57" s="18" t="s">
        <v>19</v>
      </c>
      <c r="AL57" s="18" t="s">
        <v>19</v>
      </c>
      <c r="AM57" s="18" t="s">
        <v>19</v>
      </c>
      <c r="AN57" s="18" t="s">
        <v>19</v>
      </c>
      <c r="AO57" s="18" t="s">
        <v>19</v>
      </c>
      <c r="AP57" s="18" t="s">
        <v>19</v>
      </c>
    </row>
    <row r="58" spans="1:42" x14ac:dyDescent="0.3">
      <c r="A58" s="19"/>
      <c r="B58" s="19"/>
      <c r="C58" s="19"/>
      <c r="D58" s="20"/>
      <c r="R58" s="5">
        <v>41</v>
      </c>
      <c r="AA58" s="5" t="s">
        <v>19</v>
      </c>
      <c r="AB58" s="5" t="s">
        <v>19</v>
      </c>
      <c r="AC58" s="5" t="s">
        <v>19</v>
      </c>
      <c r="AD58" s="5" t="s">
        <v>19</v>
      </c>
      <c r="AE58" s="18" t="s">
        <v>19</v>
      </c>
      <c r="AF58" s="18" t="s">
        <v>19</v>
      </c>
      <c r="AG58" s="18" t="s">
        <v>19</v>
      </c>
      <c r="AH58" s="18" t="s">
        <v>19</v>
      </c>
      <c r="AI58" s="18" t="s">
        <v>19</v>
      </c>
      <c r="AJ58" s="18" t="s">
        <v>19</v>
      </c>
      <c r="AK58" s="18" t="s">
        <v>19</v>
      </c>
      <c r="AL58" s="18" t="s">
        <v>19</v>
      </c>
      <c r="AM58" s="18" t="s">
        <v>19</v>
      </c>
      <c r="AN58" s="18" t="s">
        <v>19</v>
      </c>
      <c r="AO58" s="18" t="s">
        <v>19</v>
      </c>
      <c r="AP58" s="18" t="s">
        <v>19</v>
      </c>
    </row>
    <row r="59" spans="1:42" x14ac:dyDescent="0.3">
      <c r="A59" s="19"/>
      <c r="B59" s="19"/>
      <c r="C59" s="19"/>
      <c r="D59" s="20"/>
      <c r="R59" s="5">
        <v>42</v>
      </c>
      <c r="AA59" s="5" t="s">
        <v>19</v>
      </c>
      <c r="AB59" s="5" t="s">
        <v>19</v>
      </c>
      <c r="AC59" s="5" t="s">
        <v>19</v>
      </c>
      <c r="AD59" s="5" t="s">
        <v>19</v>
      </c>
      <c r="AE59" s="18" t="s">
        <v>19</v>
      </c>
      <c r="AF59" s="18" t="s">
        <v>19</v>
      </c>
      <c r="AG59" s="18" t="s">
        <v>19</v>
      </c>
      <c r="AH59" s="18" t="s">
        <v>19</v>
      </c>
      <c r="AI59" s="18" t="s">
        <v>19</v>
      </c>
      <c r="AJ59" s="18" t="s">
        <v>19</v>
      </c>
      <c r="AK59" s="18" t="s">
        <v>19</v>
      </c>
      <c r="AL59" s="18" t="s">
        <v>19</v>
      </c>
      <c r="AM59" s="18" t="s">
        <v>19</v>
      </c>
      <c r="AN59" s="18" t="s">
        <v>19</v>
      </c>
      <c r="AO59" s="18" t="s">
        <v>19</v>
      </c>
      <c r="AP59" s="18" t="s">
        <v>19</v>
      </c>
    </row>
    <row r="60" spans="1:42" ht="129.6" x14ac:dyDescent="0.3">
      <c r="A60" s="19" t="str">
        <f>IFERROR(VLOOKUP($R62,$R$6:$AP$55,$R$1,0),"")</f>
        <v/>
      </c>
      <c r="B60" s="19" t="str">
        <f>IFERROR(VLOOKUP($R62,$R$6:$AP$55,$R$1+1,0),"")</f>
        <v/>
      </c>
      <c r="C60" s="19" t="str">
        <f>IFERROR(VLOOKUP($R62,$R$6:$AP$55,$R$1+2,0),"")</f>
        <v/>
      </c>
      <c r="D60" s="20" t="str">
        <f>IFERROR(VLOOKUP($R62,$R$6:$AP$55,$R$1+3,0),"")</f>
        <v/>
      </c>
      <c r="R60" s="5">
        <v>43</v>
      </c>
      <c r="S60" s="5" t="s">
        <v>331</v>
      </c>
      <c r="T60" s="23" t="s">
        <v>335</v>
      </c>
      <c r="U60" s="23" t="s">
        <v>340</v>
      </c>
      <c r="V60" s="15" t="s">
        <v>21</v>
      </c>
      <c r="W60" s="5" t="s">
        <v>331</v>
      </c>
      <c r="X60" s="23" t="s">
        <v>335</v>
      </c>
      <c r="Y60" s="23" t="s">
        <v>332</v>
      </c>
      <c r="Z60" s="15" t="s">
        <v>21</v>
      </c>
    </row>
    <row r="61" spans="1:42" ht="28.8" x14ac:dyDescent="0.3">
      <c r="A61" s="19" t="str">
        <f>IFERROR(VLOOKUP($R63,$R$6:$AP$55,$R$1,0),"")</f>
        <v/>
      </c>
      <c r="B61" s="19" t="str">
        <f>IFERROR(VLOOKUP($R63,$R$6:$AP$55,$R$1+1,0),"")</f>
        <v/>
      </c>
      <c r="C61" s="19" t="str">
        <f>IFERROR(VLOOKUP($R63,$R$6:$AP$55,$R$1+2,0),"")</f>
        <v/>
      </c>
      <c r="D61" s="20" t="str">
        <f>IFERROR(VLOOKUP($R63,$R$6:$AP$55,$R$1+3,0),"")</f>
        <v/>
      </c>
      <c r="R61" s="5">
        <v>44</v>
      </c>
      <c r="S61" s="5" t="s">
        <v>343</v>
      </c>
      <c r="T61" s="23" t="s">
        <v>344</v>
      </c>
      <c r="U61" s="5" t="s">
        <v>338</v>
      </c>
      <c r="V61" s="15" t="s">
        <v>21</v>
      </c>
      <c r="W61" s="5" t="s">
        <v>343</v>
      </c>
      <c r="X61" s="23" t="s">
        <v>344</v>
      </c>
      <c r="Y61" s="5" t="s">
        <v>338</v>
      </c>
      <c r="Z61" s="15" t="s">
        <v>21</v>
      </c>
    </row>
    <row r="62" spans="1:42" ht="57.6" x14ac:dyDescent="0.3">
      <c r="A62" s="19" t="str">
        <f>IFERROR(VLOOKUP($R64,$R$6:$AP$55,$R$1,0),"")</f>
        <v/>
      </c>
      <c r="B62" s="19" t="str">
        <f>IFERROR(VLOOKUP($R64,$R$6:$AP$55,$R$1+1,0),"")</f>
        <v/>
      </c>
      <c r="C62" s="19" t="str">
        <f>IFERROR(VLOOKUP($R64,$R$6:$AP$55,$R$1+2,0),"")</f>
        <v/>
      </c>
      <c r="D62" s="20" t="str">
        <f>IFERROR(VLOOKUP($R64,$R$6:$AP$55,$R$1+3,0),"")</f>
        <v/>
      </c>
      <c r="R62" s="5">
        <v>45</v>
      </c>
      <c r="S62" s="23" t="s">
        <v>333</v>
      </c>
      <c r="T62" s="23" t="s">
        <v>334</v>
      </c>
      <c r="U62" s="5" t="s">
        <v>338</v>
      </c>
      <c r="V62" s="15" t="s">
        <v>21</v>
      </c>
      <c r="W62" s="23" t="s">
        <v>333</v>
      </c>
      <c r="X62" s="23" t="s">
        <v>334</v>
      </c>
      <c r="Y62" s="5" t="s">
        <v>338</v>
      </c>
      <c r="Z62" s="15" t="s">
        <v>21</v>
      </c>
    </row>
    <row r="63" spans="1:42" ht="57.6" x14ac:dyDescent="0.3">
      <c r="R63" s="5">
        <v>46</v>
      </c>
      <c r="S63" s="23" t="s">
        <v>336</v>
      </c>
      <c r="T63" s="23" t="s">
        <v>334</v>
      </c>
      <c r="U63" s="23" t="s">
        <v>337</v>
      </c>
      <c r="V63" s="15" t="s">
        <v>21</v>
      </c>
      <c r="W63" s="23" t="s">
        <v>336</v>
      </c>
      <c r="X63" s="23" t="s">
        <v>334</v>
      </c>
      <c r="Y63" s="23" t="s">
        <v>337</v>
      </c>
      <c r="Z63" s="15" t="s">
        <v>21</v>
      </c>
    </row>
    <row r="64" spans="1:42" ht="86.4" x14ac:dyDescent="0.3">
      <c r="R64" s="5">
        <v>47</v>
      </c>
      <c r="S64" s="26" t="s">
        <v>327</v>
      </c>
      <c r="T64" s="26" t="s">
        <v>329</v>
      </c>
      <c r="U64" s="26" t="s">
        <v>328</v>
      </c>
      <c r="V64" s="27" t="s">
        <v>22</v>
      </c>
      <c r="W64" s="26" t="s">
        <v>327</v>
      </c>
      <c r="X64" s="26" t="s">
        <v>329</v>
      </c>
      <c r="Y64" s="26" t="s">
        <v>328</v>
      </c>
      <c r="Z64" s="27" t="s">
        <v>22</v>
      </c>
    </row>
    <row r="65" spans="18:42" ht="72" x14ac:dyDescent="0.3">
      <c r="R65" s="5">
        <v>48</v>
      </c>
      <c r="S65" s="5" t="s">
        <v>360</v>
      </c>
      <c r="T65" s="23" t="s">
        <v>362</v>
      </c>
      <c r="U65" s="5" t="s">
        <v>361</v>
      </c>
      <c r="V65" s="5" t="s">
        <v>22</v>
      </c>
      <c r="W65" s="18" t="s">
        <v>19</v>
      </c>
      <c r="X65" s="18" t="s">
        <v>19</v>
      </c>
      <c r="Y65" s="18" t="s">
        <v>19</v>
      </c>
      <c r="Z65" s="18" t="s">
        <v>19</v>
      </c>
      <c r="AA65" s="5" t="s">
        <v>360</v>
      </c>
      <c r="AB65" s="23" t="s">
        <v>362</v>
      </c>
      <c r="AC65" s="5" t="s">
        <v>361</v>
      </c>
      <c r="AD65" s="5" t="s">
        <v>22</v>
      </c>
      <c r="AE65" s="18" t="s">
        <v>19</v>
      </c>
      <c r="AF65" s="18" t="s">
        <v>19</v>
      </c>
      <c r="AG65" s="18" t="s">
        <v>19</v>
      </c>
      <c r="AH65" s="18" t="s">
        <v>19</v>
      </c>
      <c r="AI65" s="18" t="s">
        <v>19</v>
      </c>
      <c r="AJ65" s="18" t="s">
        <v>19</v>
      </c>
      <c r="AK65" s="18" t="s">
        <v>19</v>
      </c>
      <c r="AL65" s="18" t="s">
        <v>19</v>
      </c>
      <c r="AM65" s="18" t="s">
        <v>19</v>
      </c>
      <c r="AN65" s="18" t="s">
        <v>19</v>
      </c>
      <c r="AO65" s="18" t="s">
        <v>19</v>
      </c>
      <c r="AP65" s="18" t="s">
        <v>19</v>
      </c>
    </row>
  </sheetData>
  <sheetProtection formatColumns="0" formatRows="0"/>
  <mergeCells count="1">
    <mergeCell ref="B1:D1"/>
  </mergeCells>
  <dataValidations count="2"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AD52:AD55 V52:V55 D42:D57 V64 D27:D29 D34:D37 Z64 D6:D17 D19:D22" xr:uid="{00000000-0002-0000-0500-000000000000}"/>
    <dataValidation type="list" allowBlank="1" showInputMessage="1" showErrorMessage="1" sqref="B2" xr:uid="{00000000-0002-0000-0500-000001000000}">
      <formula1>$O$1:$O$6</formula1>
    </dataValidation>
  </dataValidation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51EE-477C-456B-A452-39F66FC467AA}">
  <sheetPr codeName="Лист7"/>
  <dimension ref="A1:XFC54"/>
  <sheetViews>
    <sheetView topLeftCell="A43" zoomScale="70" zoomScaleNormal="70" workbookViewId="0">
      <selection activeCell="AQ1" sqref="AQ1:XFD1048576"/>
    </sheetView>
  </sheetViews>
  <sheetFormatPr defaultColWidth="0" defaultRowHeight="14.4" x14ac:dyDescent="0.3"/>
  <cols>
    <col min="1" max="1" width="34" style="5" customWidth="1"/>
    <col min="2" max="2" width="66" style="5" customWidth="1"/>
    <col min="3" max="3" width="29.44140625" style="5" customWidth="1"/>
    <col min="4" max="4" width="18.44140625" style="15" customWidth="1"/>
    <col min="5" max="5" width="5.88671875" style="5" customWidth="1"/>
    <col min="6" max="6" width="9.109375" style="5" hidden="1" customWidth="1"/>
    <col min="7" max="7" width="44.44140625" style="5" hidden="1" customWidth="1"/>
    <col min="8" max="14" width="9.109375" style="5" hidden="1" customWidth="1"/>
    <col min="15" max="15" width="96.33203125" style="5" hidden="1" customWidth="1"/>
    <col min="16" max="17" width="2.21875" style="5" hidden="1" customWidth="1"/>
    <col min="18" max="18" width="3.33203125" style="5" hidden="1" customWidth="1"/>
    <col min="19" max="19" width="48.21875" style="5" hidden="1" customWidth="1"/>
    <col min="20" max="20" width="134.5546875" style="5" hidden="1" customWidth="1"/>
    <col min="21" max="21" width="35.6640625" style="5" hidden="1" customWidth="1"/>
    <col min="22" max="22" width="17.5546875" style="5" hidden="1" customWidth="1"/>
    <col min="23" max="23" width="139.109375" style="5" hidden="1" customWidth="1"/>
    <col min="24" max="24" width="89.109375" style="5" hidden="1" customWidth="1"/>
    <col min="25" max="25" width="38.5546875" style="5" hidden="1" customWidth="1"/>
    <col min="26" max="26" width="17.5546875" style="5" hidden="1" customWidth="1"/>
    <col min="27" max="27" width="50.77734375" style="5" hidden="1" customWidth="1"/>
    <col min="28" max="28" width="134.5546875" style="5" hidden="1" customWidth="1"/>
    <col min="29" max="29" width="38.5546875" style="5" hidden="1" customWidth="1"/>
    <col min="30" max="30" width="17.5546875" style="5" hidden="1" customWidth="1"/>
    <col min="31" max="31" width="27.21875" style="5" hidden="1" customWidth="1"/>
    <col min="32" max="32" width="65.5546875" style="5" hidden="1" customWidth="1"/>
    <col min="33" max="33" width="35.5546875" style="5" hidden="1" customWidth="1"/>
    <col min="34" max="34" width="17.5546875" style="5" hidden="1" customWidth="1"/>
    <col min="35" max="35" width="27.21875" style="5" hidden="1" customWidth="1"/>
    <col min="36" max="36" width="65.5546875" style="5" hidden="1" customWidth="1"/>
    <col min="37" max="37" width="35.5546875" style="5" hidden="1" customWidth="1"/>
    <col min="38" max="38" width="17.5546875" style="5" hidden="1" customWidth="1"/>
    <col min="39" max="39" width="32.6640625" style="5" hidden="1" customWidth="1"/>
    <col min="40" max="40" width="63.77734375" style="5" hidden="1" customWidth="1"/>
    <col min="41" max="41" width="29.44140625" style="5" hidden="1" customWidth="1"/>
    <col min="42" max="42" width="17.5546875" style="5" hidden="1" customWidth="1"/>
    <col min="43" max="43" width="1.6640625" style="5" hidden="1"/>
    <col min="44" max="16383" width="9.109375" style="5" hidden="1"/>
    <col min="16384" max="16384" width="8.88671875" style="5" hidden="1"/>
  </cols>
  <sheetData>
    <row r="1" spans="1:43" ht="18" x14ac:dyDescent="0.3">
      <c r="A1" s="3" t="s">
        <v>3</v>
      </c>
      <c r="B1" s="77" t="s">
        <v>72</v>
      </c>
      <c r="C1" s="77"/>
      <c r="D1" s="77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3">
      <c r="A2" s="3" t="s">
        <v>20</v>
      </c>
      <c r="B2" s="14" t="s">
        <v>31</v>
      </c>
      <c r="O2" s="5" t="s">
        <v>32</v>
      </c>
      <c r="P2" s="5">
        <v>2</v>
      </c>
    </row>
    <row r="3" spans="1:43" x14ac:dyDescent="0.3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3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59.2" x14ac:dyDescent="0.3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259.2" x14ac:dyDescent="0.3">
      <c r="A6" s="9" t="str">
        <f t="shared" ref="A6:A34" si="0">IFERROR(VLOOKUP($R6,$R$6:$AP$57,$R$1,0),"")</f>
        <v>Тип операции по клиенту</v>
      </c>
      <c r="B6" s="9" t="str">
        <f t="shared" ref="B6:B45" si="1">IFERROR(VLOOKUP($R6,$R$6:$AP$57,$R$1+1,0),"")</f>
        <v>Необходимо выбрать из списка нужную операцию</v>
      </c>
      <c r="C6" s="9" t="str">
        <f t="shared" ref="C6:C34" si="2">IFERROR(VLOOKUP($R6,$R$6:$AP$57,$R$1+2,0),"")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6" s="10" t="str">
        <f t="shared" ref="D6:D45" si="3">IFERROR(VLOOKUP($R6,$R$6:$AP$57,$R$1+3,0),"")</f>
        <v>О</v>
      </c>
      <c r="O6" s="5" t="s">
        <v>36</v>
      </c>
      <c r="P6" s="5">
        <v>6</v>
      </c>
      <c r="R6" s="5">
        <v>1</v>
      </c>
      <c r="S6" s="9" t="s">
        <v>81</v>
      </c>
      <c r="T6" s="9" t="s">
        <v>14</v>
      </c>
      <c r="U6" s="9" t="s">
        <v>128</v>
      </c>
      <c r="V6" s="10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187.2" x14ac:dyDescent="0.3">
      <c r="A7" s="9" t="str">
        <f t="shared" si="0"/>
        <v>Является участником клиринга-нерезидентом/ клиентом участника клиринга-нерезидента?</v>
      </c>
      <c r="B7" s="9" t="str">
        <f t="shared" si="1"/>
        <v>Отвечая на вопрос УТ подтверждает регистрацию клиентов Участника клиринга нерезидента. УТ заполняет отличную форму внесения данных.</v>
      </c>
      <c r="C7" s="9" t="str">
        <f t="shared" si="2"/>
        <v>Выбор из списка «Да» или «Нет»</v>
      </c>
      <c r="D7" s="10" t="str">
        <f t="shared" si="3"/>
        <v>О</v>
      </c>
      <c r="R7" s="5">
        <v>2</v>
      </c>
      <c r="S7" s="9" t="s">
        <v>276</v>
      </c>
      <c r="T7" s="9" t="s">
        <v>277</v>
      </c>
      <c r="U7" s="9" t="s">
        <v>278</v>
      </c>
      <c r="V7" s="10" t="s">
        <v>21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267</v>
      </c>
      <c r="AD7" s="27" t="s">
        <v>21</v>
      </c>
      <c r="AE7" s="26" t="s">
        <v>164</v>
      </c>
      <c r="AF7" s="18" t="s">
        <v>147</v>
      </c>
      <c r="AG7" s="65" t="s">
        <v>267</v>
      </c>
      <c r="AH7" s="27" t="s">
        <v>21</v>
      </c>
      <c r="AI7" s="26" t="s">
        <v>164</v>
      </c>
      <c r="AJ7" s="18" t="s">
        <v>147</v>
      </c>
      <c r="AK7" s="65" t="s">
        <v>267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374.4" x14ac:dyDescent="0.3">
      <c r="A8" s="9" t="str">
        <f t="shared" si="0"/>
        <v>Уникод участника клиринга</v>
      </c>
      <c r="B8" s="9" t="str">
        <f t="shared" si="1"/>
        <v>Необходимо указать уникод участника клиринга нерезидента(УКН)</v>
      </c>
      <c r="C8" s="9" t="str">
        <f t="shared" si="2"/>
        <v>10 значный номер</v>
      </c>
      <c r="D8" s="10" t="str">
        <f t="shared" si="3"/>
        <v>О</v>
      </c>
      <c r="R8" s="5">
        <v>3</v>
      </c>
      <c r="S8" s="9" t="s">
        <v>279</v>
      </c>
      <c r="T8" s="9" t="s">
        <v>280</v>
      </c>
      <c r="U8" s="9" t="s">
        <v>281</v>
      </c>
      <c r="V8" s="10" t="s">
        <v>21</v>
      </c>
      <c r="W8" s="26" t="s">
        <v>164</v>
      </c>
      <c r="X8" s="18" t="s">
        <v>175</v>
      </c>
      <c r="Y8" s="65" t="s">
        <v>267</v>
      </c>
      <c r="Z8" s="27" t="s">
        <v>21</v>
      </c>
      <c r="AA8" s="17" t="s">
        <v>165</v>
      </c>
      <c r="AB8" s="18" t="s">
        <v>182</v>
      </c>
      <c r="AC8" s="65" t="s">
        <v>265</v>
      </c>
      <c r="AD8" s="17" t="s">
        <v>21</v>
      </c>
      <c r="AE8" s="17" t="s">
        <v>165</v>
      </c>
      <c r="AF8" s="18" t="s">
        <v>182</v>
      </c>
      <c r="AG8" s="65" t="s">
        <v>265</v>
      </c>
      <c r="AH8" s="17" t="s">
        <v>21</v>
      </c>
      <c r="AI8" s="17" t="s">
        <v>165</v>
      </c>
      <c r="AJ8" s="18" t="s">
        <v>182</v>
      </c>
      <c r="AK8" s="65" t="s">
        <v>265</v>
      </c>
      <c r="AL8" s="17" t="s">
        <v>21</v>
      </c>
      <c r="AM8" s="26" t="s">
        <v>164</v>
      </c>
      <c r="AN8" s="18" t="s">
        <v>175</v>
      </c>
      <c r="AO8" s="65" t="s">
        <v>267</v>
      </c>
      <c r="AP8" s="27" t="s">
        <v>21</v>
      </c>
      <c r="AQ8" s="17"/>
    </row>
    <row r="9" spans="1:43" ht="230.4" x14ac:dyDescent="0.3">
      <c r="A9" s="9" t="str">
        <f t="shared" si="0"/>
        <v>Тип клиента</v>
      </c>
      <c r="B9" s="9" t="str">
        <f t="shared" si="1"/>
        <v xml:space="preserve">По умолчанию значение «Юридическое лицо».  </v>
      </c>
      <c r="C9" s="9" t="str">
        <f t="shared" si="2"/>
        <v xml:space="preserve">Заполнено  </v>
      </c>
      <c r="D9" s="10" t="str">
        <f t="shared" si="3"/>
        <v>О</v>
      </c>
      <c r="R9" s="5">
        <v>4</v>
      </c>
      <c r="S9" s="9" t="s">
        <v>55</v>
      </c>
      <c r="T9" s="9" t="s">
        <v>282</v>
      </c>
      <c r="U9" s="9" t="s">
        <v>283</v>
      </c>
      <c r="V9" s="10" t="s">
        <v>21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43.2" x14ac:dyDescent="0.3">
      <c r="A10" s="9" t="str">
        <f t="shared" si="0"/>
        <v>Является участником клиринга-нерезидентом/ клиентом участника клиринга-нерезидента?</v>
      </c>
      <c r="B10" s="9" t="str">
        <f t="shared" si="1"/>
        <v>Отвечая на вопрос УТ подтверждает регистрацию клиентов Участника клиринга нерезидента. УТ заполняет отличную форму внесения данных.</v>
      </c>
      <c r="C10" s="9" t="str">
        <f t="shared" si="2"/>
        <v>Выбор из списка «Да» или «Нет»</v>
      </c>
      <c r="D10" s="10" t="str">
        <f t="shared" si="3"/>
        <v>О</v>
      </c>
      <c r="R10" s="5">
        <v>5</v>
      </c>
      <c r="S10" s="9" t="s">
        <v>276</v>
      </c>
      <c r="T10" s="9" t="s">
        <v>277</v>
      </c>
      <c r="U10" s="9" t="s">
        <v>278</v>
      </c>
      <c r="V10" s="10" t="s">
        <v>21</v>
      </c>
      <c r="W10" s="18" t="s">
        <v>15</v>
      </c>
      <c r="X10" s="18" t="s">
        <v>25</v>
      </c>
      <c r="Y10" s="18" t="s">
        <v>119</v>
      </c>
      <c r="Z10" s="18" t="s">
        <v>21</v>
      </c>
      <c r="AA10" s="18" t="s">
        <v>167</v>
      </c>
      <c r="AB10" s="64" t="s">
        <v>264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43.2" x14ac:dyDescent="0.3">
      <c r="A11" s="9" t="str">
        <f t="shared" si="0"/>
        <v>Уникод участника клиринга</v>
      </c>
      <c r="B11" s="9" t="str">
        <f t="shared" si="1"/>
        <v>Необходимо указать уникод участника клиринга нерезидента(УКН)</v>
      </c>
      <c r="C11" s="9" t="str">
        <f t="shared" si="2"/>
        <v>10 значный номер</v>
      </c>
      <c r="D11" s="10" t="str">
        <f t="shared" si="3"/>
        <v>О</v>
      </c>
      <c r="R11" s="5">
        <v>6</v>
      </c>
      <c r="S11" s="9" t="s">
        <v>279</v>
      </c>
      <c r="T11" s="9" t="s">
        <v>280</v>
      </c>
      <c r="U11" s="9" t="s">
        <v>281</v>
      </c>
      <c r="V11" s="10" t="s">
        <v>21</v>
      </c>
      <c r="W11" s="35" t="s">
        <v>55</v>
      </c>
      <c r="X11" s="18" t="s">
        <v>25</v>
      </c>
      <c r="Y11" s="18" t="s">
        <v>221</v>
      </c>
      <c r="Z11" s="18" t="s">
        <v>21</v>
      </c>
      <c r="AA11" s="18" t="s">
        <v>168</v>
      </c>
      <c r="AB11" s="18" t="s">
        <v>263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57.6" x14ac:dyDescent="0.3">
      <c r="A12" s="9" t="str">
        <f t="shared" si="0"/>
        <v>Тип клиента</v>
      </c>
      <c r="B12" s="9" t="str">
        <f t="shared" si="1"/>
        <v xml:space="preserve">По умолчанию значение «Юридическое лицо».  </v>
      </c>
      <c r="C12" s="9" t="str">
        <f t="shared" si="2"/>
        <v xml:space="preserve">Заполнено  </v>
      </c>
      <c r="D12" s="10" t="str">
        <f t="shared" si="3"/>
        <v>О</v>
      </c>
      <c r="R12" s="5">
        <v>7</v>
      </c>
      <c r="S12" s="9" t="s">
        <v>55</v>
      </c>
      <c r="T12" s="9" t="s">
        <v>282</v>
      </c>
      <c r="U12" s="9" t="s">
        <v>283</v>
      </c>
      <c r="V12" s="10" t="s">
        <v>21</v>
      </c>
      <c r="W12" s="36" t="s">
        <v>56</v>
      </c>
      <c r="X12" s="18" t="s">
        <v>25</v>
      </c>
      <c r="Y12" s="18" t="s">
        <v>122</v>
      </c>
      <c r="Z12" s="18" t="s">
        <v>21</v>
      </c>
      <c r="AA12" s="18" t="s">
        <v>174</v>
      </c>
      <c r="AB12" s="18" t="s">
        <v>208</v>
      </c>
      <c r="AC12" s="18" t="s">
        <v>119</v>
      </c>
      <c r="AD12" s="5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2" x14ac:dyDescent="0.3">
      <c r="A13" s="9" t="str">
        <f t="shared" si="0"/>
        <v xml:space="preserve">Страна </v>
      </c>
      <c r="B13" s="9" t="str">
        <f t="shared" si="1"/>
        <v>Выбрать из списка страну регистрацию клиента УКН</v>
      </c>
      <c r="C13" s="9" t="str">
        <f t="shared" si="2"/>
        <v>Выбор из списка: "643 - Российская Федерация"; "000 - Без гражданства"; "895 - Абхазия"; "036 - Австралия"; … ; "392 - Япония"</v>
      </c>
      <c r="D13" s="10" t="str">
        <f t="shared" si="3"/>
        <v>О</v>
      </c>
      <c r="R13" s="5">
        <v>8</v>
      </c>
      <c r="S13" s="9" t="s">
        <v>284</v>
      </c>
      <c r="T13" s="9" t="s">
        <v>285</v>
      </c>
      <c r="U13" s="9" t="s">
        <v>122</v>
      </c>
      <c r="V13" s="10" t="s">
        <v>21</v>
      </c>
      <c r="W13" s="36" t="s">
        <v>262</v>
      </c>
      <c r="X13" s="18" t="s">
        <v>259</v>
      </c>
      <c r="Y13" s="18" t="s">
        <v>261</v>
      </c>
      <c r="Z13" s="18" t="s">
        <v>24</v>
      </c>
      <c r="AA13" s="23" t="s">
        <v>272</v>
      </c>
      <c r="AB13" s="23" t="s">
        <v>274</v>
      </c>
      <c r="AC13" s="23" t="s">
        <v>273</v>
      </c>
      <c r="AD13" s="23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86.4" x14ac:dyDescent="0.3">
      <c r="A14" s="9" t="str">
        <f>IFERROR(VLOOKUP($R50,$R$6:$AP$57,$R$1,0),"")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4" s="9" t="str">
        <f>IFERROR(VLOOKUP($R50,$R$6:$AP$57,$R$1+1,0),"")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4" s="9" t="str">
        <f>IFERROR(VLOOKUP($R50,$R$6:$AP$57,$R$1+2,0),"")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4" s="10" t="str">
        <f>IFERROR(VLOOKUP($R50,$R$6:$AP$57,$R$1+3,0),"")</f>
        <v>Н</v>
      </c>
      <c r="S14" s="9"/>
      <c r="T14" s="9"/>
      <c r="U14" s="9"/>
      <c r="V14" s="10"/>
      <c r="W14" s="36"/>
      <c r="X14" s="18"/>
      <c r="Y14" s="18"/>
      <c r="Z14" s="18"/>
      <c r="AA14" s="23"/>
      <c r="AB14" s="23"/>
      <c r="AC14" s="23"/>
      <c r="AD14" s="23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7"/>
    </row>
    <row r="15" spans="1:43" ht="43.2" x14ac:dyDescent="0.3">
      <c r="A15" s="9" t="str">
        <f t="shared" si="0"/>
        <v>Уникальный код иностранного юридического лица</v>
      </c>
      <c r="B15" s="9" t="str">
        <f t="shared" si="1"/>
        <v xml:space="preserve">Обязателен для заполнения при отсутствии "ИНН иностранного лица"  </v>
      </c>
      <c r="C15" s="9" t="str">
        <f t="shared" si="2"/>
        <v>Наинается с "000"</v>
      </c>
      <c r="D15" s="10" t="str">
        <f t="shared" si="3"/>
        <v>О</v>
      </c>
      <c r="R15" s="5">
        <v>9</v>
      </c>
      <c r="S15" s="9" t="s">
        <v>69</v>
      </c>
      <c r="T15" s="9" t="s">
        <v>286</v>
      </c>
      <c r="U15" s="9" t="s">
        <v>287</v>
      </c>
      <c r="V15" s="10" t="s">
        <v>21</v>
      </c>
      <c r="W15" s="36" t="s">
        <v>260</v>
      </c>
      <c r="X15" s="18" t="s">
        <v>259</v>
      </c>
      <c r="Y15" s="18" t="s">
        <v>256</v>
      </c>
      <c r="Z15" s="18" t="s">
        <v>24</v>
      </c>
      <c r="AA15" s="35" t="s">
        <v>55</v>
      </c>
      <c r="AB15" s="18" t="s">
        <v>25</v>
      </c>
      <c r="AC15" s="18" t="s">
        <v>221</v>
      </c>
      <c r="AD15" s="18" t="s">
        <v>21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144" x14ac:dyDescent="0.3">
      <c r="A16" s="9" t="str">
        <f t="shared" si="0"/>
        <v>ИНН иностранного лица</v>
      </c>
      <c r="B16" s="9" t="str">
        <f t="shared" si="1"/>
        <v xml:space="preserve">Обязателен для заполнения при отсутствии "Уникальный код иностранного юридического лица"  </v>
      </c>
      <c r="C16" s="9" t="str">
        <f t="shared" si="2"/>
        <v>Присваивается в соответствии с документами выданным уполномоченным органом, присвоившего код налога плательщика. Цифры указываются без пробелов, точек, запятых, буквы указываются на латинице с соблюдением регистра написания.</v>
      </c>
      <c r="D16" s="10" t="str">
        <f t="shared" si="3"/>
        <v>О</v>
      </c>
      <c r="R16" s="5">
        <v>10</v>
      </c>
      <c r="S16" s="9" t="s">
        <v>288</v>
      </c>
      <c r="T16" s="9" t="s">
        <v>289</v>
      </c>
      <c r="U16" s="9" t="s">
        <v>290</v>
      </c>
      <c r="V16" s="10" t="s">
        <v>21</v>
      </c>
      <c r="W16" s="36" t="s">
        <v>258</v>
      </c>
      <c r="X16" s="18" t="s">
        <v>257</v>
      </c>
      <c r="Y16" s="18" t="s">
        <v>256</v>
      </c>
      <c r="Z16" s="18" t="s">
        <v>24</v>
      </c>
      <c r="AA16" s="67" t="s">
        <v>303</v>
      </c>
      <c r="AB16" s="68" t="s">
        <v>304</v>
      </c>
      <c r="AC16" s="67" t="s">
        <v>305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86.4" x14ac:dyDescent="0.2">
      <c r="A17" s="9" t="str">
        <f t="shared" si="0"/>
        <v>SWIFT</v>
      </c>
      <c r="B17" s="9" t="str">
        <f t="shared" si="1"/>
        <v xml:space="preserve">Обязателен для заполнения если клиент является нерезидентом Российской федерации  </v>
      </c>
      <c r="C17" s="9" t="str">
        <f t="shared" si="2"/>
        <v xml:space="preserve">Состоит из 8 знаков для головной кредитной организации и из 11 для филиалов кредитных организаций </v>
      </c>
      <c r="D17" s="10" t="str">
        <f t="shared" si="3"/>
        <v>О</v>
      </c>
      <c r="R17" s="5">
        <v>11</v>
      </c>
      <c r="S17" s="66" t="s">
        <v>291</v>
      </c>
      <c r="T17" s="9" t="s">
        <v>292</v>
      </c>
      <c r="U17" s="9" t="s">
        <v>293</v>
      </c>
      <c r="V17" s="10" t="s">
        <v>21</v>
      </c>
      <c r="W17" s="36" t="s">
        <v>57</v>
      </c>
      <c r="X17" s="18" t="s">
        <v>223</v>
      </c>
      <c r="Y17" s="18" t="s">
        <v>232</v>
      </c>
      <c r="Z17" s="18" t="s">
        <v>21</v>
      </c>
      <c r="AA17" s="67" t="s">
        <v>306</v>
      </c>
      <c r="AB17" s="68" t="s">
        <v>304</v>
      </c>
      <c r="AC17" s="67" t="s">
        <v>307</v>
      </c>
      <c r="AD17" s="10" t="s">
        <v>22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43.2" x14ac:dyDescent="0.3">
      <c r="A18" s="9" t="str">
        <f t="shared" si="0"/>
        <v>Международный код идентификации юридического лица, pre-LEI/LEI</v>
      </c>
      <c r="B18" s="9" t="str">
        <f t="shared" si="1"/>
        <v>При наличии обязателен для заполнения. При отсутствии требуется установить галочку в чек-бокс "Отсутствует международный код идентификации юридического лица, pre-LEI/LEI".</v>
      </c>
      <c r="C18" s="9" t="str">
        <f t="shared" si="2"/>
        <v>20 злачные буквенно-цифрой</v>
      </c>
      <c r="D18" s="10" t="str">
        <f t="shared" si="3"/>
        <v>О</v>
      </c>
      <c r="R18" s="5">
        <v>12</v>
      </c>
      <c r="S18" s="9" t="s">
        <v>294</v>
      </c>
      <c r="T18" s="9" t="s">
        <v>295</v>
      </c>
      <c r="U18" s="9" t="s">
        <v>296</v>
      </c>
      <c r="V18" s="10" t="s">
        <v>21</v>
      </c>
      <c r="W18" s="36" t="s">
        <v>58</v>
      </c>
      <c r="X18" s="18" t="s">
        <v>224</v>
      </c>
      <c r="Y18" s="35" t="s">
        <v>63</v>
      </c>
      <c r="Z18" s="36" t="s">
        <v>21</v>
      </c>
      <c r="AA18" s="67" t="s">
        <v>308</v>
      </c>
      <c r="AB18" s="68" t="s">
        <v>304</v>
      </c>
      <c r="AC18" s="67" t="s">
        <v>307</v>
      </c>
      <c r="AD18" s="10" t="s">
        <v>22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7"/>
    </row>
    <row r="19" spans="1:43" ht="57.6" x14ac:dyDescent="0.3">
      <c r="A19" s="9" t="str">
        <f t="shared" si="0"/>
        <v>Клиент является квалифицированным инвестором?</v>
      </c>
      <c r="B19" s="9" t="str">
        <f t="shared" si="1"/>
        <v>Необходимо выбрать из списка нужное значение</v>
      </c>
      <c r="C19" s="9" t="str">
        <f t="shared" si="2"/>
        <v>Выбор из списка: "да"; "нет"</v>
      </c>
      <c r="D19" s="10" t="str">
        <f t="shared" si="3"/>
        <v>О</v>
      </c>
      <c r="R19" s="5">
        <v>13</v>
      </c>
      <c r="S19" s="9" t="s">
        <v>15</v>
      </c>
      <c r="T19" s="9" t="s">
        <v>25</v>
      </c>
      <c r="U19" s="9" t="s">
        <v>119</v>
      </c>
      <c r="V19" s="10" t="s">
        <v>21</v>
      </c>
      <c r="W19" s="36" t="s">
        <v>59</v>
      </c>
      <c r="X19" s="18" t="s">
        <v>225</v>
      </c>
      <c r="Y19" s="35" t="s">
        <v>64</v>
      </c>
      <c r="Z19" s="36" t="s">
        <v>21</v>
      </c>
      <c r="AA19" s="67" t="s">
        <v>309</v>
      </c>
      <c r="AB19" s="68" t="s">
        <v>304</v>
      </c>
      <c r="AC19" s="67" t="s">
        <v>310</v>
      </c>
      <c r="AD19" s="10" t="s">
        <v>22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144" x14ac:dyDescent="0.3">
      <c r="A20" s="9" t="str">
        <f t="shared" si="0"/>
        <v>Укажите лицензионную деятельность</v>
      </c>
      <c r="B20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20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20" s="10" t="str">
        <f t="shared" si="3"/>
        <v>Н</v>
      </c>
      <c r="R20" s="5">
        <v>14</v>
      </c>
      <c r="S20" s="9" t="s">
        <v>17</v>
      </c>
      <c r="T20" s="9" t="s">
        <v>270</v>
      </c>
      <c r="U20" s="9" t="s">
        <v>271</v>
      </c>
      <c r="V20" s="10" t="s">
        <v>22</v>
      </c>
      <c r="W20" s="36" t="s">
        <v>60</v>
      </c>
      <c r="X20" s="18" t="s">
        <v>226</v>
      </c>
      <c r="Y20" s="35" t="s">
        <v>65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7"/>
    </row>
    <row r="21" spans="1:43" ht="115.2" x14ac:dyDescent="0.3">
      <c r="A21" s="9" t="str">
        <f t="shared" si="0"/>
        <v>Наличие у клиента валютной банковской лицензии</v>
      </c>
      <c r="B21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21" s="9" t="str">
        <f t="shared" si="2"/>
        <v>Выбор из списка: "да"; "нет"</v>
      </c>
      <c r="D21" s="10" t="str">
        <f t="shared" si="3"/>
        <v>О</v>
      </c>
      <c r="R21" s="5">
        <v>15</v>
      </c>
      <c r="S21" s="9" t="s">
        <v>77</v>
      </c>
      <c r="T21" s="9" t="s">
        <v>132</v>
      </c>
      <c r="U21" s="9" t="s">
        <v>119</v>
      </c>
      <c r="V21" s="10" t="s">
        <v>21</v>
      </c>
      <c r="W21" s="36" t="s">
        <v>61</v>
      </c>
      <c r="X21" s="18" t="s">
        <v>227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3" ht="115.2" x14ac:dyDescent="0.3">
      <c r="A22" s="9" t="str">
        <f t="shared" si="0"/>
        <v>Наличие у клиента лицензии на осуществление страхования соответствующего вида</v>
      </c>
      <c r="B22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22" s="9" t="str">
        <f t="shared" si="2"/>
        <v>Выбор из списка: "да"; "нет"</v>
      </c>
      <c r="D22" s="10" t="str">
        <f t="shared" si="3"/>
        <v>О</v>
      </c>
      <c r="R22" s="5">
        <v>16</v>
      </c>
      <c r="S22" s="9" t="s">
        <v>78</v>
      </c>
      <c r="T22" s="9" t="s">
        <v>132</v>
      </c>
      <c r="U22" s="9" t="s">
        <v>119</v>
      </c>
      <c r="V22" s="10" t="s">
        <v>21</v>
      </c>
      <c r="W22" s="44" t="s">
        <v>220</v>
      </c>
      <c r="X22" s="18" t="s">
        <v>233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43.2" x14ac:dyDescent="0.3">
      <c r="A23" s="9" t="str">
        <f t="shared" si="0"/>
        <v>Единый краткий код клиента</v>
      </c>
      <c r="B23" s="9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23" s="9" t="str">
        <f t="shared" si="2"/>
        <v>До 12 символов без пробелов - заглавные латинские буквы, цифры, символ подчёркивания</v>
      </c>
      <c r="D23" s="10" t="str">
        <f t="shared" si="3"/>
        <v>О</v>
      </c>
      <c r="R23" s="5">
        <v>17</v>
      </c>
      <c r="S23" s="9" t="s">
        <v>112</v>
      </c>
      <c r="T23" s="9" t="s">
        <v>28</v>
      </c>
      <c r="U23" s="9" t="s">
        <v>23</v>
      </c>
      <c r="V23" s="10" t="s">
        <v>21</v>
      </c>
      <c r="W23" s="36" t="s">
        <v>66</v>
      </c>
      <c r="X23" s="18" t="s">
        <v>223</v>
      </c>
      <c r="Y23" s="18" t="s">
        <v>119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3" ht="201.6" x14ac:dyDescent="0.3">
      <c r="A24" s="9" t="str">
        <f t="shared" si="0"/>
        <v xml:space="preserve"> Коды клиента: Рынок</v>
      </c>
      <c r="B24" s="9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24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24" s="10" t="str">
        <f t="shared" si="3"/>
        <v>У</v>
      </c>
      <c r="R24" s="5">
        <v>18</v>
      </c>
      <c r="S24" s="9" t="s">
        <v>297</v>
      </c>
      <c r="T24" s="9" t="s">
        <v>172</v>
      </c>
      <c r="U24" s="9" t="s">
        <v>267</v>
      </c>
      <c r="V24" s="10" t="s">
        <v>24</v>
      </c>
      <c r="W24" s="36" t="s">
        <v>67</v>
      </c>
      <c r="X24" s="18" t="s">
        <v>228</v>
      </c>
      <c r="Y24" s="18" t="s">
        <v>123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3" ht="409.6" x14ac:dyDescent="0.3">
      <c r="A25" s="9" t="str">
        <f t="shared" si="0"/>
        <v>Коды клиента:  Код</v>
      </c>
      <c r="B25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25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v>
      </c>
      <c r="D25" s="10" t="str">
        <f t="shared" si="3"/>
        <v>У</v>
      </c>
      <c r="R25" s="5">
        <v>19</v>
      </c>
      <c r="S25" s="9" t="s">
        <v>298</v>
      </c>
      <c r="T25" s="9" t="s">
        <v>188</v>
      </c>
      <c r="U25" s="9" t="s">
        <v>266</v>
      </c>
      <c r="V25" s="10" t="s">
        <v>24</v>
      </c>
      <c r="W25" s="36" t="s">
        <v>58</v>
      </c>
      <c r="X25" s="18" t="s">
        <v>229</v>
      </c>
      <c r="Y25" s="35" t="s">
        <v>63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3" ht="72" x14ac:dyDescent="0.3">
      <c r="A26" s="9" t="str">
        <f t="shared" si="0"/>
        <v>Коды клиента: Наименование кода</v>
      </c>
      <c r="B26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26" s="9" t="str">
        <f t="shared" si="2"/>
        <v>Последовательность из цифр и латинских букв без пробелов</v>
      </c>
      <c r="D26" s="10" t="str">
        <f t="shared" si="3"/>
        <v>Н</v>
      </c>
      <c r="R26" s="5">
        <v>20</v>
      </c>
      <c r="S26" s="9" t="s">
        <v>299</v>
      </c>
      <c r="T26" s="9" t="s">
        <v>143</v>
      </c>
      <c r="U26" s="9" t="s">
        <v>137</v>
      </c>
      <c r="V26" s="10" t="s">
        <v>22</v>
      </c>
      <c r="W26" s="36" t="s">
        <v>59</v>
      </c>
      <c r="X26" s="18" t="s">
        <v>230</v>
      </c>
      <c r="Y26" s="35" t="s">
        <v>64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3" ht="43.2" x14ac:dyDescent="0.3">
      <c r="A27" s="9" t="str">
        <f t="shared" si="0"/>
        <v>Краткий код клиента: Код клиента на фондовом рынке</v>
      </c>
      <c r="B27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27" s="9" t="str">
        <f t="shared" si="2"/>
        <v>-</v>
      </c>
      <c r="D27" s="10" t="str">
        <f t="shared" si="3"/>
        <v>н</v>
      </c>
      <c r="R27" s="5">
        <v>21</v>
      </c>
      <c r="S27" s="18" t="s">
        <v>317</v>
      </c>
      <c r="T27" s="18" t="s">
        <v>143</v>
      </c>
      <c r="U27" s="18" t="s">
        <v>19</v>
      </c>
      <c r="V27" s="5" t="s">
        <v>314</v>
      </c>
      <c r="W27" s="18" t="s">
        <v>19</v>
      </c>
      <c r="X27" s="18" t="s">
        <v>19</v>
      </c>
      <c r="Y27" s="18" t="s">
        <v>19</v>
      </c>
      <c r="AA27" s="18" t="s">
        <v>318</v>
      </c>
      <c r="AB27" s="18" t="s">
        <v>143</v>
      </c>
      <c r="AC27" s="18" t="s">
        <v>19</v>
      </c>
      <c r="AD27" s="5" t="s">
        <v>22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72" x14ac:dyDescent="0.3">
      <c r="A28" s="9" t="str">
        <f t="shared" si="0"/>
        <v>Коды клиента: Код получателя дохода</v>
      </c>
      <c r="B28" s="9" t="str">
        <f t="shared" si="1"/>
        <v xml:space="preserve">Обязательно для заполнении при выборе регистрации краткого кода на Фондовом рынке (SE) и Срочном Рынке (FO). При регистрации на Валютном рынке (CU) указывается при наличии. </v>
      </c>
      <c r="C28" s="9" t="str">
        <f t="shared" si="2"/>
        <v xml:space="preserve">Выбрать из выподающего списка или внести вручную согласно предоставленой информации от МБ. </v>
      </c>
      <c r="D28" s="10">
        <f t="shared" si="3"/>
        <v>0</v>
      </c>
      <c r="R28" s="5">
        <v>22</v>
      </c>
      <c r="S28" s="9" t="s">
        <v>300</v>
      </c>
      <c r="T28" s="9" t="s">
        <v>301</v>
      </c>
      <c r="U28" s="9" t="s">
        <v>302</v>
      </c>
      <c r="V28" s="10"/>
      <c r="W28" s="36" t="s">
        <v>61</v>
      </c>
      <c r="X28" s="18" t="s">
        <v>231</v>
      </c>
      <c r="Y28" s="35" t="s">
        <v>65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72" x14ac:dyDescent="0.3">
      <c r="A29" s="9" t="str">
        <f t="shared" si="0"/>
        <v>Краткий код клиента: Разрешить совершение кросс-сделок</v>
      </c>
      <c r="B29" s="9" t="str">
        <f t="shared" si="1"/>
        <v>Данное поле отображается в случае, если заполнены поля "Рынок", либо "Код", и поле "Рынок" не содержит значение "(CO) Краткий код на рынке "Урожай" АО НТБ"</v>
      </c>
      <c r="C29" s="9" t="str">
        <f t="shared" si="2"/>
        <v>Выбор из списка: "да"; "нет"</v>
      </c>
      <c r="D29" s="10" t="str">
        <f t="shared" si="3"/>
        <v>О</v>
      </c>
      <c r="R29" s="5">
        <v>23</v>
      </c>
      <c r="S29" s="9" t="s">
        <v>167</v>
      </c>
      <c r="T29" s="9" t="s">
        <v>264</v>
      </c>
      <c r="U29" s="9" t="s">
        <v>119</v>
      </c>
      <c r="V29" s="10" t="s">
        <v>21</v>
      </c>
      <c r="W29" s="18" t="s">
        <v>17</v>
      </c>
      <c r="X29" s="18" t="s">
        <v>268</v>
      </c>
      <c r="Y29" s="41" t="s">
        <v>131</v>
      </c>
      <c r="Z29" s="18" t="s">
        <v>22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86.4" x14ac:dyDescent="0.3">
      <c r="A30" s="9" t="str">
        <f t="shared" si="0"/>
        <v>Данные паспорта РФ</v>
      </c>
      <c r="B30" s="9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0" s="9" t="str">
        <f t="shared" si="2"/>
        <v>10 цифр с пробелами после второго и четвертого символов (2 цифры + " " + 2 цифры + " " + 6 цифр)</v>
      </c>
      <c r="D30" s="10" t="str">
        <f t="shared" si="3"/>
        <v>О</v>
      </c>
      <c r="R30" s="5">
        <v>24</v>
      </c>
      <c r="S30" s="36" t="s">
        <v>58</v>
      </c>
      <c r="T30" s="18" t="s">
        <v>229</v>
      </c>
      <c r="U30" s="35" t="s">
        <v>63</v>
      </c>
      <c r="V30" s="36" t="s">
        <v>21</v>
      </c>
      <c r="W30" s="36" t="s">
        <v>68</v>
      </c>
      <c r="X30" s="18" t="s">
        <v>70</v>
      </c>
      <c r="Y30" s="35" t="s">
        <v>26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3" ht="86.4" x14ac:dyDescent="0.3">
      <c r="A31" s="9" t="str">
        <f t="shared" si="0"/>
        <v>Данные паспорта СССР</v>
      </c>
      <c r="B31" s="9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1" s="9" t="str">
        <f t="shared" si="2"/>
        <v>Римские цифры в латинском регистре (до 6 символов) + "-" + 2 буквы кириллицей + " " + 6 цифр</v>
      </c>
      <c r="D31" s="10" t="str">
        <f t="shared" si="3"/>
        <v>О</v>
      </c>
      <c r="R31" s="5">
        <v>25</v>
      </c>
      <c r="S31" s="36" t="s">
        <v>59</v>
      </c>
      <c r="T31" s="18" t="s">
        <v>230</v>
      </c>
      <c r="U31" s="35" t="s">
        <v>64</v>
      </c>
      <c r="V31" s="36" t="s">
        <v>21</v>
      </c>
      <c r="W31" s="36" t="s">
        <v>97</v>
      </c>
      <c r="X31" s="18" t="s">
        <v>101</v>
      </c>
      <c r="Y31" s="35" t="s">
        <v>102</v>
      </c>
      <c r="Z31" s="36" t="s">
        <v>24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3" ht="100.8" x14ac:dyDescent="0.3">
      <c r="A32" s="9" t="str">
        <f t="shared" si="0"/>
        <v>Данные документа, удостоверяющего личность</v>
      </c>
      <c r="B32" s="9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2" s="9" t="str">
        <f t="shared" si="2"/>
        <v>До 20 символов, цифры и любые буквы</v>
      </c>
      <c r="D32" s="10" t="str">
        <f t="shared" si="3"/>
        <v>О</v>
      </c>
      <c r="R32" s="5">
        <v>26</v>
      </c>
      <c r="S32" s="36" t="s">
        <v>61</v>
      </c>
      <c r="T32" s="18" t="s">
        <v>231</v>
      </c>
      <c r="U32" s="35" t="s">
        <v>65</v>
      </c>
      <c r="V32" s="36" t="s">
        <v>21</v>
      </c>
      <c r="W32" s="36" t="s">
        <v>69</v>
      </c>
      <c r="X32" s="18" t="s">
        <v>101</v>
      </c>
      <c r="Y32" s="35" t="s">
        <v>135</v>
      </c>
      <c r="Z32" s="36" t="s">
        <v>24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3" ht="144" x14ac:dyDescent="0.3">
      <c r="A33" s="9" t="str">
        <f t="shared" si="0"/>
        <v>Укажите лицензионную деятельность</v>
      </c>
      <c r="B33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33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33" s="10" t="str">
        <f t="shared" si="3"/>
        <v>Н</v>
      </c>
      <c r="R33" s="5">
        <v>27</v>
      </c>
      <c r="S33" s="18" t="s">
        <v>17</v>
      </c>
      <c r="T33" s="18" t="s">
        <v>270</v>
      </c>
      <c r="U33" s="41" t="s">
        <v>271</v>
      </c>
      <c r="V33" s="18" t="s">
        <v>22</v>
      </c>
      <c r="W33" s="18" t="s">
        <v>75</v>
      </c>
      <c r="X33" s="18" t="s">
        <v>136</v>
      </c>
      <c r="Y33" s="18" t="s">
        <v>76</v>
      </c>
      <c r="Z33" s="18" t="s">
        <v>22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3" ht="43.2" x14ac:dyDescent="0.3">
      <c r="A34" s="9" t="str">
        <f t="shared" si="0"/>
        <v xml:space="preserve">БИК	</v>
      </c>
      <c r="B34" s="9" t="str">
        <f t="shared" si="1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4" s="9" t="str">
        <f t="shared" si="2"/>
        <v>До 9 цифровых символов без пробелов</v>
      </c>
      <c r="D34" s="10" t="str">
        <f t="shared" si="3"/>
        <v>У</v>
      </c>
      <c r="R34" s="5">
        <v>28</v>
      </c>
      <c r="S34" s="18" t="s">
        <v>325</v>
      </c>
      <c r="T34" s="41" t="s">
        <v>321</v>
      </c>
      <c r="U34" s="18" t="s">
        <v>322</v>
      </c>
      <c r="V34" s="36" t="s">
        <v>24</v>
      </c>
      <c r="W34" s="18" t="s">
        <v>325</v>
      </c>
      <c r="X34" s="41" t="s">
        <v>321</v>
      </c>
      <c r="Y34" s="18" t="s">
        <v>322</v>
      </c>
      <c r="Z34" s="36" t="s">
        <v>24</v>
      </c>
      <c r="AA34" s="5" t="s">
        <v>19</v>
      </c>
      <c r="AB34" s="5" t="s">
        <v>19</v>
      </c>
      <c r="AC34" s="5" t="s">
        <v>19</v>
      </c>
      <c r="AD34" s="5" t="s">
        <v>19</v>
      </c>
      <c r="AE34" s="5" t="s">
        <v>19</v>
      </c>
      <c r="AF34" s="5" t="s">
        <v>19</v>
      </c>
      <c r="AG34" s="5" t="s">
        <v>19</v>
      </c>
      <c r="AH34" s="5" t="s">
        <v>19</v>
      </c>
      <c r="AI34" s="5" t="s">
        <v>19</v>
      </c>
      <c r="AJ34" s="5" t="s">
        <v>19</v>
      </c>
      <c r="AK34" s="5" t="s">
        <v>19</v>
      </c>
      <c r="AL34" s="5" t="s">
        <v>19</v>
      </c>
      <c r="AM34" s="5" t="s">
        <v>19</v>
      </c>
      <c r="AN34" s="5" t="s">
        <v>19</v>
      </c>
      <c r="AO34" s="5" t="s">
        <v>19</v>
      </c>
      <c r="AP34" s="5" t="s">
        <v>19</v>
      </c>
      <c r="AQ34" s="5" t="s">
        <v>19</v>
      </c>
    </row>
    <row r="35" spans="1:43" ht="86.4" x14ac:dyDescent="0.3">
      <c r="A35" s="9" t="str">
        <f t="shared" ref="A35:A45" si="4">IFERROR(VLOOKUP($R35,$R$6:$AP$57,$R$1,0),"")</f>
        <v>ИНН РФ</v>
      </c>
      <c r="B35" s="9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5" s="9" t="str">
        <f t="shared" ref="C35:C45" si="5">IFERROR(VLOOKUP($R35,$R$6:$AP$57,$R$1+2,0),"")</f>
        <v xml:space="preserve">10 цифровых символов </v>
      </c>
      <c r="D35" s="10" t="str">
        <f t="shared" si="3"/>
        <v>О</v>
      </c>
      <c r="R35" s="5">
        <v>29</v>
      </c>
      <c r="S35" s="36" t="s">
        <v>68</v>
      </c>
      <c r="T35" s="18" t="s">
        <v>70</v>
      </c>
      <c r="U35" s="35" t="s">
        <v>26</v>
      </c>
      <c r="V35" s="36" t="s">
        <v>21</v>
      </c>
      <c r="W35" s="18" t="s">
        <v>77</v>
      </c>
      <c r="X35" s="41" t="s">
        <v>132</v>
      </c>
      <c r="Y35" s="18" t="s">
        <v>119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3" ht="86.4" x14ac:dyDescent="0.3">
      <c r="A36" s="9" t="str">
        <f t="shared" si="4"/>
        <v>ИНН нерезидента</v>
      </c>
      <c r="B36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9" t="str">
        <f t="shared" si="5"/>
        <v>10 цифровых символов без пробелов, начинается всегда с «99»</v>
      </c>
      <c r="D36" s="10" t="str">
        <f t="shared" si="3"/>
        <v>У</v>
      </c>
      <c r="R36" s="5">
        <v>30</v>
      </c>
      <c r="S36" s="36" t="s">
        <v>97</v>
      </c>
      <c r="T36" s="18" t="s">
        <v>101</v>
      </c>
      <c r="U36" s="35" t="s">
        <v>102</v>
      </c>
      <c r="V36" s="36" t="s">
        <v>24</v>
      </c>
      <c r="W36" s="18" t="s">
        <v>78</v>
      </c>
      <c r="X36" s="41" t="s">
        <v>132</v>
      </c>
      <c r="Y36" s="18" t="s">
        <v>119</v>
      </c>
      <c r="Z36" s="36" t="s">
        <v>21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3" ht="100.8" x14ac:dyDescent="0.3">
      <c r="A37" s="9" t="str">
        <f t="shared" si="4"/>
        <v>Уникальный код иностранного юридического лица</v>
      </c>
      <c r="B37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9" t="str">
        <f t="shared" si="5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10" t="str">
        <f t="shared" si="3"/>
        <v>У</v>
      </c>
      <c r="R37" s="5">
        <v>31</v>
      </c>
      <c r="S37" s="36" t="s">
        <v>69</v>
      </c>
      <c r="T37" s="18" t="s">
        <v>101</v>
      </c>
      <c r="U37" s="35" t="s">
        <v>135</v>
      </c>
      <c r="V37" s="36" t="s">
        <v>24</v>
      </c>
      <c r="W37" s="18" t="s">
        <v>19</v>
      </c>
      <c r="X37" s="18" t="s">
        <v>19</v>
      </c>
      <c r="Y37" s="18" t="s">
        <v>19</v>
      </c>
      <c r="Z37" s="18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3" x14ac:dyDescent="0.3">
      <c r="A38" s="9">
        <f t="shared" si="4"/>
        <v>0</v>
      </c>
      <c r="B38" s="9">
        <f t="shared" si="1"/>
        <v>0</v>
      </c>
      <c r="C38" s="9">
        <f t="shared" si="5"/>
        <v>0</v>
      </c>
      <c r="D38" s="10">
        <f t="shared" si="3"/>
        <v>0</v>
      </c>
      <c r="R38" s="5">
        <v>32</v>
      </c>
      <c r="S38" s="36"/>
      <c r="T38" s="18"/>
      <c r="U38" s="35"/>
      <c r="V38" s="36"/>
      <c r="W38" s="18"/>
      <c r="X38" s="18"/>
      <c r="Y38" s="18"/>
      <c r="Z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</row>
    <row r="39" spans="1:43" ht="57.6" x14ac:dyDescent="0.3">
      <c r="A39" s="9" t="str">
        <f t="shared" si="4"/>
        <v>Номер лицензии на осуществление банковских операций, выданной клиенту, являющемуся кредитной организацией</v>
      </c>
      <c r="B39" s="9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9" s="9" t="str">
        <f t="shared" si="5"/>
        <v>До 6 цифровых символов без пробелов</v>
      </c>
      <c r="D39" s="10" t="str">
        <f t="shared" si="3"/>
        <v>Н</v>
      </c>
      <c r="R39" s="5">
        <v>33</v>
      </c>
      <c r="S39" s="18" t="s">
        <v>75</v>
      </c>
      <c r="T39" s="18" t="s">
        <v>136</v>
      </c>
      <c r="U39" s="18" t="s">
        <v>76</v>
      </c>
      <c r="V39" s="18" t="s">
        <v>22</v>
      </c>
      <c r="W39" s="18" t="s">
        <v>19</v>
      </c>
      <c r="X39" s="18" t="s">
        <v>19</v>
      </c>
      <c r="Y39" s="18" t="s">
        <v>19</v>
      </c>
      <c r="Z39" s="18" t="s">
        <v>19</v>
      </c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3" ht="115.2" x14ac:dyDescent="0.3">
      <c r="A40" s="9" t="str">
        <f t="shared" si="4"/>
        <v>Наличие у клиента валютной банковской лицензии</v>
      </c>
      <c r="B40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0" s="9" t="str">
        <f t="shared" si="5"/>
        <v>Выбор из списка: "да"; "нет"</v>
      </c>
      <c r="D40" s="10" t="str">
        <f t="shared" si="3"/>
        <v>О</v>
      </c>
      <c r="R40" s="5">
        <v>34</v>
      </c>
      <c r="S40" s="18" t="s">
        <v>77</v>
      </c>
      <c r="T40" s="41" t="s">
        <v>132</v>
      </c>
      <c r="U40" s="18" t="s">
        <v>119</v>
      </c>
      <c r="V40" s="36" t="s">
        <v>21</v>
      </c>
      <c r="W40" s="18" t="s">
        <v>19</v>
      </c>
      <c r="X40" s="18" t="s">
        <v>19</v>
      </c>
      <c r="Y40" s="18" t="s">
        <v>19</v>
      </c>
      <c r="Z40" s="18" t="s">
        <v>19</v>
      </c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3" ht="115.2" x14ac:dyDescent="0.3">
      <c r="A41" s="9" t="str">
        <f t="shared" si="4"/>
        <v>Наличие у клиента лицензии на осуществление страхования соответствующего вида</v>
      </c>
      <c r="B41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1" s="9" t="str">
        <f t="shared" si="5"/>
        <v>Выбор из списка: "да"; "нет"</v>
      </c>
      <c r="D41" s="10" t="str">
        <f t="shared" si="3"/>
        <v>О</v>
      </c>
      <c r="R41" s="5">
        <v>35</v>
      </c>
      <c r="S41" s="18" t="s">
        <v>78</v>
      </c>
      <c r="T41" s="41" t="s">
        <v>132</v>
      </c>
      <c r="U41" s="18" t="s">
        <v>119</v>
      </c>
      <c r="V41" s="36" t="s">
        <v>21</v>
      </c>
      <c r="W41" s="18" t="s">
        <v>19</v>
      </c>
      <c r="X41" s="18" t="s">
        <v>19</v>
      </c>
      <c r="Y41" s="18" t="s">
        <v>19</v>
      </c>
      <c r="Z41" s="18" t="s">
        <v>19</v>
      </c>
      <c r="AA41" s="5" t="s">
        <v>19</v>
      </c>
      <c r="AB41" s="5" t="s">
        <v>19</v>
      </c>
      <c r="AC41" s="5" t="s">
        <v>19</v>
      </c>
      <c r="AD41" s="5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3" ht="43.2" x14ac:dyDescent="0.3">
      <c r="A42" s="9" t="str">
        <f t="shared" si="4"/>
        <v>Код зарегистрированного в НРД клиента Участника</v>
      </c>
      <c r="B42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2" s="9" t="str">
        <f t="shared" si="5"/>
        <v>До 12 символов без пробелов - заглавные латинские буквы, цифры</v>
      </c>
      <c r="D42" s="10" t="str">
        <f t="shared" si="3"/>
        <v>Н</v>
      </c>
      <c r="R42" s="5">
        <v>36</v>
      </c>
      <c r="S42" s="67" t="s">
        <v>303</v>
      </c>
      <c r="T42" s="68" t="s">
        <v>304</v>
      </c>
      <c r="U42" s="67" t="s">
        <v>305</v>
      </c>
      <c r="V42" s="10" t="s">
        <v>22</v>
      </c>
      <c r="W42" s="18" t="s">
        <v>19</v>
      </c>
      <c r="X42" s="18" t="s">
        <v>19</v>
      </c>
      <c r="Y42" s="18" t="s">
        <v>19</v>
      </c>
      <c r="Z42" s="18" t="s">
        <v>19</v>
      </c>
      <c r="AA42" s="5" t="s">
        <v>19</v>
      </c>
      <c r="AB42" s="5" t="s">
        <v>19</v>
      </c>
      <c r="AC42" s="5" t="s">
        <v>19</v>
      </c>
      <c r="AD42" s="5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3" ht="57.6" x14ac:dyDescent="0.3">
      <c r="A43" s="9" t="str">
        <f t="shared" si="4"/>
        <v>Применяемая ставка по дивидендам US-бумаг для клиента Участника по главе 3</v>
      </c>
      <c r="B43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3" s="9" t="str">
        <f t="shared" si="5"/>
        <v>Число от 0 до 30 с необязательными десятичной запятой и двумя цифрами после нее</v>
      </c>
      <c r="D43" s="10" t="str">
        <f t="shared" si="3"/>
        <v>Н</v>
      </c>
      <c r="R43" s="5">
        <v>37</v>
      </c>
      <c r="S43" s="67" t="s">
        <v>306</v>
      </c>
      <c r="T43" s="68" t="s">
        <v>304</v>
      </c>
      <c r="U43" s="67" t="s">
        <v>307</v>
      </c>
      <c r="V43" s="10" t="s">
        <v>22</v>
      </c>
      <c r="W43" s="18" t="s">
        <v>19</v>
      </c>
      <c r="X43" s="18" t="s">
        <v>19</v>
      </c>
      <c r="Y43" s="18" t="s">
        <v>19</v>
      </c>
      <c r="Z43" s="18" t="s">
        <v>19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3" ht="57.6" x14ac:dyDescent="0.3">
      <c r="A44" s="9" t="str">
        <f t="shared" si="4"/>
        <v>Применяемая ставка по купонным доходам US-бумаг для клиента Участника по главе 3</v>
      </c>
      <c r="B44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4" s="9" t="str">
        <f t="shared" si="5"/>
        <v>Число от 0 до 30 с необязательными десятичной запятой и двумя цифрами после нее</v>
      </c>
      <c r="D44" s="10" t="str">
        <f t="shared" si="3"/>
        <v>Н</v>
      </c>
      <c r="R44" s="5">
        <v>38</v>
      </c>
      <c r="S44" s="67" t="s">
        <v>308</v>
      </c>
      <c r="T44" s="68" t="s">
        <v>304</v>
      </c>
      <c r="U44" s="67" t="s">
        <v>307</v>
      </c>
      <c r="V44" s="10" t="s">
        <v>22</v>
      </c>
      <c r="W44" s="18" t="s">
        <v>19</v>
      </c>
      <c r="X44" s="18" t="s">
        <v>19</v>
      </c>
      <c r="Y44" s="18" t="s">
        <v>19</v>
      </c>
      <c r="Z44" s="18" t="s">
        <v>19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3" ht="28.8" x14ac:dyDescent="0.3">
      <c r="A45" s="9" t="str">
        <f t="shared" si="4"/>
        <v>Статус клиента Участника по главе 4</v>
      </c>
      <c r="B45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5" s="9" t="str">
        <f t="shared" si="5"/>
        <v>"NPFFI" или "RCNUS"</v>
      </c>
      <c r="D45" s="10" t="str">
        <f t="shared" si="3"/>
        <v>Н</v>
      </c>
      <c r="R45" s="5">
        <v>39</v>
      </c>
      <c r="S45" s="67" t="s">
        <v>309</v>
      </c>
      <c r="T45" s="68" t="s">
        <v>304</v>
      </c>
      <c r="U45" s="67" t="s">
        <v>310</v>
      </c>
      <c r="V45" s="10" t="s">
        <v>22</v>
      </c>
      <c r="W45" s="18" t="s">
        <v>19</v>
      </c>
      <c r="X45" s="18" t="s">
        <v>19</v>
      </c>
      <c r="Y45" s="18" t="s">
        <v>19</v>
      </c>
      <c r="Z45" s="18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3" ht="93" customHeight="1" x14ac:dyDescent="0.3">
      <c r="A46" s="9" t="str">
        <f>IFERROR(VLOOKUP($R51,$R$6:$AP$57,$R$1,0),"")</f>
        <v>Категория клиента</v>
      </c>
      <c r="B46" s="9" t="str">
        <f>IFERROR(VLOOKUP($R51,$R$6:$AP$57,$R$1+1,0),"")</f>
        <v>Данное поле отображается если в полях:
"Тип операции по клиенту" выбрано значение (А), (L).
Запрещено вносить персональные данные, определяемые таковыми согласно Федеральному закону от 27.07.2006 N 152-ФЗ "О персональных данных"</v>
      </c>
      <c r="C46" s="9" t="str">
        <f>IFERROR(VLOOKUP($R51,$R$6:$AP$57,$R$1+2,0),"")</f>
        <v>Ограничение по вводу - 5 символов</v>
      </c>
      <c r="D46" s="10" t="str">
        <f>IFERROR(VLOOKUP($R51,$R$6:$AP$57,$R$1+3,0),"")</f>
        <v>Н</v>
      </c>
      <c r="R46" s="5">
        <v>40</v>
      </c>
      <c r="W46" s="18" t="s">
        <v>19</v>
      </c>
      <c r="X46" s="18" t="s">
        <v>19</v>
      </c>
      <c r="Y46" s="18" t="s">
        <v>19</v>
      </c>
      <c r="Z46" s="18" t="s">
        <v>19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3" x14ac:dyDescent="0.3">
      <c r="A47" s="19"/>
      <c r="B47" s="19"/>
      <c r="C47" s="19"/>
      <c r="D47" s="20"/>
      <c r="R47" s="5">
        <v>41</v>
      </c>
      <c r="W47" s="18" t="s">
        <v>19</v>
      </c>
      <c r="X47" s="18" t="s">
        <v>19</v>
      </c>
      <c r="Y47" s="18" t="s">
        <v>19</v>
      </c>
      <c r="Z47" s="18" t="s">
        <v>19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3" x14ac:dyDescent="0.3">
      <c r="A48" s="19"/>
      <c r="B48" s="19"/>
      <c r="C48" s="19"/>
      <c r="D48" s="20"/>
      <c r="R48" s="5">
        <v>42</v>
      </c>
      <c r="AA48" s="5" t="s">
        <v>19</v>
      </c>
      <c r="AB48" s="5" t="s">
        <v>19</v>
      </c>
      <c r="AC48" s="5" t="s">
        <v>19</v>
      </c>
      <c r="AD48" s="5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x14ac:dyDescent="0.3">
      <c r="A49" s="19"/>
      <c r="B49" s="19"/>
      <c r="C49" s="19"/>
      <c r="D49" s="20"/>
      <c r="R49" s="5">
        <v>43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ht="72" x14ac:dyDescent="0.3">
      <c r="A50" s="19"/>
      <c r="B50" s="19"/>
      <c r="C50" s="19"/>
      <c r="D50" s="20"/>
      <c r="R50" s="5">
        <v>44</v>
      </c>
      <c r="S50" s="26" t="s">
        <v>327</v>
      </c>
      <c r="T50" s="26" t="s">
        <v>329</v>
      </c>
      <c r="U50" s="26" t="s">
        <v>328</v>
      </c>
      <c r="V50" s="27" t="s">
        <v>22</v>
      </c>
      <c r="W50" s="26" t="s">
        <v>327</v>
      </c>
      <c r="X50" s="26" t="s">
        <v>329</v>
      </c>
      <c r="Y50" s="26" t="s">
        <v>328</v>
      </c>
      <c r="Z50" s="27" t="s">
        <v>22</v>
      </c>
    </row>
    <row r="51" spans="1:42" ht="57.6" x14ac:dyDescent="0.3">
      <c r="A51" s="19"/>
      <c r="B51" s="19"/>
      <c r="C51" s="19"/>
      <c r="D51" s="20"/>
      <c r="R51" s="5">
        <v>45</v>
      </c>
      <c r="S51" s="5" t="s">
        <v>360</v>
      </c>
      <c r="T51" s="23" t="s">
        <v>362</v>
      </c>
      <c r="U51" s="5" t="s">
        <v>361</v>
      </c>
      <c r="V51" s="5" t="s">
        <v>22</v>
      </c>
      <c r="W51" s="18" t="s">
        <v>19</v>
      </c>
      <c r="X51" s="18" t="s">
        <v>19</v>
      </c>
      <c r="Y51" s="18" t="s">
        <v>19</v>
      </c>
      <c r="Z51" s="18" t="s">
        <v>19</v>
      </c>
      <c r="AA51" s="5" t="s">
        <v>360</v>
      </c>
      <c r="AB51" s="23" t="s">
        <v>362</v>
      </c>
      <c r="AC51" s="5" t="s">
        <v>361</v>
      </c>
      <c r="AD51" s="5" t="s">
        <v>22</v>
      </c>
      <c r="AE51" s="18" t="s">
        <v>19</v>
      </c>
      <c r="AF51" s="18" t="s">
        <v>19</v>
      </c>
      <c r="AG51" s="18" t="s">
        <v>19</v>
      </c>
      <c r="AH51" s="18" t="s">
        <v>19</v>
      </c>
      <c r="AI51" s="18" t="s">
        <v>19</v>
      </c>
      <c r="AJ51" s="18" t="s">
        <v>19</v>
      </c>
      <c r="AK51" s="18" t="s">
        <v>19</v>
      </c>
      <c r="AL51" s="18" t="s">
        <v>19</v>
      </c>
      <c r="AM51" s="18" t="s">
        <v>19</v>
      </c>
      <c r="AN51" s="18" t="s">
        <v>19</v>
      </c>
      <c r="AO51" s="18" t="s">
        <v>19</v>
      </c>
      <c r="AP51" s="18" t="s">
        <v>19</v>
      </c>
    </row>
    <row r="52" spans="1:42" x14ac:dyDescent="0.3">
      <c r="A52" s="19" t="str">
        <f>IFERROR(VLOOKUP(#REF!,$R$6:$AP$45,$R$1,0),"")</f>
        <v/>
      </c>
      <c r="B52" s="19" t="str">
        <f>IFERROR(VLOOKUP(#REF!,$R$6:$AP$45,$R$1+1,0),"")</f>
        <v/>
      </c>
      <c r="C52" s="19" t="str">
        <f>IFERROR(VLOOKUP(#REF!,$R$6:$AP$45,$R$1+2,0),"")</f>
        <v/>
      </c>
      <c r="D52" s="20" t="str">
        <f>IFERROR(VLOOKUP(#REF!,$R$6:$AP$45,$R$1+3,0),"")</f>
        <v/>
      </c>
    </row>
    <row r="53" spans="1:42" x14ac:dyDescent="0.3">
      <c r="A53" s="19" t="str">
        <f>IFERROR(VLOOKUP(#REF!,$R$6:$AP$45,$R$1,0),"")</f>
        <v/>
      </c>
      <c r="B53" s="19" t="str">
        <f>IFERROR(VLOOKUP(#REF!,$R$6:$AP$45,$R$1+1,0),"")</f>
        <v/>
      </c>
      <c r="C53" s="19" t="str">
        <f>IFERROR(VLOOKUP(#REF!,$R$6:$AP$45,$R$1+2,0),"")</f>
        <v/>
      </c>
      <c r="D53" s="20" t="str">
        <f>IFERROR(VLOOKUP(#REF!,$R$6:$AP$45,$R$1+3,0),"")</f>
        <v/>
      </c>
    </row>
    <row r="54" spans="1:42" x14ac:dyDescent="0.3">
      <c r="A54" s="19" t="str">
        <f>IFERROR(VLOOKUP($R50,$R$6:$AP$45,$R$1,0),"")</f>
        <v/>
      </c>
      <c r="B54" s="19" t="str">
        <f>IFERROR(VLOOKUP($R50,$R$6:$AP$45,$R$1+1,0),"")</f>
        <v/>
      </c>
      <c r="C54" s="19" t="str">
        <f>IFERROR(VLOOKUP($R50,$R$6:$AP$45,$R$1+2,0),"")</f>
        <v/>
      </c>
      <c r="D54" s="20" t="str">
        <f>IFERROR(VLOOKUP($R50,$R$6:$AP$45,$R$1+3,0),"")</f>
        <v/>
      </c>
    </row>
  </sheetData>
  <mergeCells count="1">
    <mergeCell ref="B1:D1"/>
  </mergeCells>
  <dataValidations count="2">
    <dataValidation type="list" allowBlank="1" showInputMessage="1" showErrorMessage="1" sqref="B2" xr:uid="{94B8F712-2DF5-4A94-9696-3479F07AEF48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AD16:AD19 V13:V14 V28:V29 V42:V45 V19:V26 V50 Z50 D6:D13 D15:D49" xr:uid="{9C6C5C67-ABBC-471C-B279-02F6BA4EAB88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BJ46"/>
  <sheetViews>
    <sheetView zoomScale="70" zoomScaleNormal="70" workbookViewId="0">
      <pane ySplit="4" topLeftCell="A23" activePane="bottomLeft" state="frozen"/>
      <selection activeCell="B2" sqref="B2"/>
      <selection pane="bottomLeft" activeCell="E5" sqref="E5"/>
    </sheetView>
  </sheetViews>
  <sheetFormatPr defaultColWidth="0.109375" defaultRowHeight="14.4" x14ac:dyDescent="0.3"/>
  <cols>
    <col min="1" max="1" width="42.109375" style="17" customWidth="1"/>
    <col min="2" max="2" width="136.5546875" style="17" bestFit="1" customWidth="1"/>
    <col min="3" max="3" width="47.5546875" style="17" bestFit="1" customWidth="1"/>
    <col min="4" max="4" width="17" style="34" bestFit="1" customWidth="1"/>
    <col min="5" max="5" width="8.88671875" style="5" customWidth="1"/>
    <col min="6" max="6" width="16.88671875" style="5" hidden="1" customWidth="1"/>
    <col min="7" max="7" width="26.33203125" style="5" hidden="1" customWidth="1"/>
    <col min="8" max="8" width="23.77734375" style="5" hidden="1" customWidth="1"/>
    <col min="9" max="9" width="27.21875" style="5" hidden="1" customWidth="1"/>
    <col min="10" max="10" width="5.33203125" style="5" hidden="1" customWidth="1"/>
    <col min="11" max="11" width="9.33203125" style="5" hidden="1" customWidth="1"/>
    <col min="12" max="12" width="8.21875" style="17" hidden="1" customWidth="1"/>
    <col min="13" max="13" width="28.21875" style="17" hidden="1" customWidth="1"/>
    <col min="14" max="14" width="23.88671875" style="17" hidden="1" customWidth="1"/>
    <col min="15" max="15" width="34.5546875" style="17" hidden="1" customWidth="1"/>
    <col min="16" max="17" width="33.77734375" style="17" hidden="1" customWidth="1"/>
    <col min="18" max="18" width="37" style="17" hidden="1" customWidth="1"/>
    <col min="19" max="19" width="36.21875" style="17" hidden="1" customWidth="1"/>
    <col min="20" max="20" width="37.88671875" style="17" hidden="1" customWidth="1"/>
    <col min="21" max="21" width="34.77734375" style="17" hidden="1" customWidth="1"/>
    <col min="22" max="22" width="40.77734375" style="17" hidden="1" customWidth="1"/>
    <col min="23" max="23" width="40.109375" style="17" hidden="1" customWidth="1"/>
    <col min="24" max="24" width="37.33203125" style="17" hidden="1" customWidth="1"/>
    <col min="25" max="25" width="34.88671875" style="17" hidden="1" customWidth="1"/>
    <col min="26" max="26" width="35.88671875" style="17" hidden="1" customWidth="1"/>
    <col min="27" max="27" width="32.21875" style="17" hidden="1" customWidth="1"/>
    <col min="28" max="28" width="31.21875" style="17" hidden="1" customWidth="1"/>
    <col min="29" max="29" width="30.77734375" style="17" hidden="1" customWidth="1"/>
    <col min="30" max="30" width="28.21875" style="17" hidden="1" customWidth="1"/>
    <col min="31" max="31" width="28.5546875" style="17" hidden="1" customWidth="1"/>
    <col min="32" max="33" width="36.21875" style="17" hidden="1" customWidth="1"/>
    <col min="34" max="34" width="37.88671875" style="17" hidden="1" customWidth="1"/>
    <col min="35" max="35" width="33.77734375" style="17" hidden="1" customWidth="1"/>
    <col min="36" max="36" width="28.109375" style="17" hidden="1" customWidth="1"/>
    <col min="37" max="37" width="34.33203125" style="17" hidden="1" customWidth="1"/>
    <col min="38" max="38" width="29" style="17" hidden="1" customWidth="1"/>
    <col min="39" max="39" width="27.88671875" style="17" hidden="1" customWidth="1"/>
    <col min="40" max="40" width="25.44140625" style="17" hidden="1" customWidth="1"/>
    <col min="41" max="41" width="21.109375" style="17" hidden="1" customWidth="1"/>
    <col min="42" max="42" width="21.5546875" style="17" hidden="1" customWidth="1"/>
    <col min="43" max="43" width="19.5546875" style="17" hidden="1" customWidth="1"/>
    <col min="44" max="44" width="19.33203125" style="17" hidden="1" customWidth="1"/>
    <col min="45" max="45" width="19.21875" style="17" hidden="1" customWidth="1"/>
    <col min="46" max="46" width="23.44140625" style="17" hidden="1" customWidth="1"/>
    <col min="47" max="47" width="17.88671875" style="17" hidden="1" customWidth="1"/>
    <col min="48" max="48" width="14.77734375" style="17" hidden="1" customWidth="1"/>
    <col min="49" max="49" width="0.109375" style="17" hidden="1" customWidth="1"/>
    <col min="50" max="50" width="10.44140625" style="17" hidden="1" customWidth="1"/>
    <col min="51" max="62" width="0.109375" style="17" hidden="1" customWidth="1"/>
    <col min="63" max="63" width="0.109375" style="17" customWidth="1"/>
    <col min="64" max="16384" width="0.109375" style="17"/>
  </cols>
  <sheetData>
    <row r="1" spans="1:43" ht="18" x14ac:dyDescent="0.3">
      <c r="A1" s="3" t="s">
        <v>3</v>
      </c>
      <c r="B1" s="77" t="s">
        <v>100</v>
      </c>
      <c r="C1" s="77"/>
      <c r="D1" s="77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3" x14ac:dyDescent="0.3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3" x14ac:dyDescent="0.3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x14ac:dyDescent="0.3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ht="360" x14ac:dyDescent="0.3">
      <c r="A5" s="26" t="str">
        <f t="shared" ref="A5:A14" si="0">IFERROR(VLOOKUP($R5,$R$5:$AP$45,$R$1,0),"")</f>
        <v>Тип операции по фонду</v>
      </c>
      <c r="B5" s="26" t="str">
        <f t="shared" ref="B5:B14" si="1">IFERROR(VLOOKUP($R5,$R$5:$AP$45,$R$1+1,0),"")</f>
        <v>Необходимо выбрать из списка нужную операцию</v>
      </c>
      <c r="C5" s="26" t="str">
        <f t="shared" ref="C5:C14" si="2">IFERROR(VLOOKUP($R5,$R$5:$AP$45,$R$1+2,0),"")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4" si="3">IFERROR(VLOOKUP($R5,$R$5:$AP$45,$R$1+3,0),"")</f>
        <v>О</v>
      </c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ht="86.4" x14ac:dyDescent="0.3">
      <c r="A6" s="26" t="str">
        <f t="shared" si="0"/>
        <v>Единый краткий код клиента-Управляющего</v>
      </c>
      <c r="B6" s="26" t="str">
        <f t="shared" si="1"/>
        <v xml:space="preserve"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115</v>
      </c>
      <c r="T6" s="9" t="s">
        <v>190</v>
      </c>
      <c r="U6" s="26" t="s">
        <v>23</v>
      </c>
      <c r="V6" s="27" t="s">
        <v>24</v>
      </c>
      <c r="W6" s="26" t="s">
        <v>115</v>
      </c>
      <c r="X6" s="9" t="s">
        <v>190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ht="172.8" x14ac:dyDescent="0.3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176</v>
      </c>
      <c r="T7" s="18" t="s">
        <v>178</v>
      </c>
      <c r="U7" s="18" t="s">
        <v>254</v>
      </c>
      <c r="V7" s="5" t="s">
        <v>24</v>
      </c>
      <c r="W7" s="18" t="s">
        <v>176</v>
      </c>
      <c r="X7" s="18" t="s">
        <v>178</v>
      </c>
      <c r="Y7" s="18" t="s">
        <v>254</v>
      </c>
      <c r="Z7" s="5" t="s">
        <v>24</v>
      </c>
      <c r="AA7" s="26" t="s">
        <v>153</v>
      </c>
      <c r="AB7" s="18" t="s">
        <v>158</v>
      </c>
      <c r="AC7" s="18" t="s">
        <v>254</v>
      </c>
      <c r="AD7" s="27" t="s">
        <v>21</v>
      </c>
      <c r="AE7" s="26" t="s">
        <v>153</v>
      </c>
      <c r="AF7" s="18" t="s">
        <v>158</v>
      </c>
      <c r="AG7" s="18" t="s">
        <v>254</v>
      </c>
      <c r="AH7" s="27" t="s">
        <v>21</v>
      </c>
      <c r="AI7" s="26" t="s">
        <v>153</v>
      </c>
      <c r="AJ7" s="18" t="s">
        <v>158</v>
      </c>
      <c r="AK7" s="18" t="s">
        <v>254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ht="259.2" x14ac:dyDescent="0.3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139</v>
      </c>
      <c r="X8" s="18" t="s">
        <v>191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254</v>
      </c>
      <c r="AP8" s="27" t="s">
        <v>21</v>
      </c>
    </row>
    <row r="9" spans="1:43" ht="374.4" x14ac:dyDescent="0.3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ht="100.8" x14ac:dyDescent="0.3">
      <c r="A10" s="26" t="str">
        <f t="shared" si="0"/>
        <v>Краткий код фонда:Код клиента на фондовом рынке</v>
      </c>
      <c r="B10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26" t="str">
        <f t="shared" si="2"/>
        <v>-</v>
      </c>
      <c r="D10" s="27" t="str">
        <f t="shared" si="3"/>
        <v>н</v>
      </c>
      <c r="R10" s="17">
        <v>6</v>
      </c>
      <c r="S10" s="18" t="s">
        <v>315</v>
      </c>
      <c r="T10" s="18" t="s">
        <v>143</v>
      </c>
      <c r="U10" s="18" t="s">
        <v>19</v>
      </c>
      <c r="V10" s="5" t="s">
        <v>314</v>
      </c>
      <c r="W10" s="18" t="s">
        <v>19</v>
      </c>
      <c r="X10" s="18" t="s">
        <v>19</v>
      </c>
      <c r="Y10" s="18" t="s">
        <v>19</v>
      </c>
      <c r="Z10" s="5"/>
      <c r="AA10" s="18" t="s">
        <v>320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ht="158.4" x14ac:dyDescent="0.3">
      <c r="A11" s="26" t="str">
        <f t="shared" si="0"/>
        <v>Краткий код фонда: Рынок</v>
      </c>
      <c r="B11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У</v>
      </c>
      <c r="R11" s="17">
        <v>7</v>
      </c>
      <c r="S11" s="26" t="s">
        <v>153</v>
      </c>
      <c r="T11" s="18" t="s">
        <v>156</v>
      </c>
      <c r="U11" s="18" t="s">
        <v>254</v>
      </c>
      <c r="V11" s="27" t="s">
        <v>24</v>
      </c>
      <c r="W11" s="18" t="s">
        <v>106</v>
      </c>
      <c r="X11" s="18" t="s">
        <v>108</v>
      </c>
      <c r="Y11" s="18" t="s">
        <v>23</v>
      </c>
      <c r="Z11" s="18" t="s">
        <v>21</v>
      </c>
      <c r="AA11" s="67" t="s">
        <v>303</v>
      </c>
      <c r="AB11" s="68" t="s">
        <v>304</v>
      </c>
      <c r="AC11" s="67" t="s">
        <v>305</v>
      </c>
      <c r="AD11" s="10" t="s">
        <v>22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ht="216" x14ac:dyDescent="0.3">
      <c r="A12" s="26" t="str">
        <f t="shared" si="0"/>
        <v>Краткий код фонда: Код</v>
      </c>
      <c r="B12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У</v>
      </c>
      <c r="R12" s="17">
        <v>8</v>
      </c>
      <c r="S12" s="17" t="s">
        <v>154</v>
      </c>
      <c r="T12" s="18" t="s">
        <v>181</v>
      </c>
      <c r="U12" s="18" t="s">
        <v>145</v>
      </c>
      <c r="V12" s="17" t="s">
        <v>24</v>
      </c>
      <c r="W12" s="26" t="s">
        <v>153</v>
      </c>
      <c r="X12" s="18" t="s">
        <v>183</v>
      </c>
      <c r="Y12" s="18" t="s">
        <v>254</v>
      </c>
      <c r="Z12" s="27" t="s">
        <v>21</v>
      </c>
      <c r="AA12" s="67" t="s">
        <v>306</v>
      </c>
      <c r="AB12" s="68" t="s">
        <v>304</v>
      </c>
      <c r="AC12" s="67" t="s">
        <v>307</v>
      </c>
      <c r="AD12" s="10" t="s">
        <v>22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3" ht="216" x14ac:dyDescent="0.3">
      <c r="A13" s="26" t="str">
        <f t="shared" si="0"/>
        <v>Краткий код фонда: Наименование кода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Последовательность из цифр и латинских букв без пробелов</v>
      </c>
      <c r="D13" s="27" t="str">
        <f t="shared" si="3"/>
        <v>Н</v>
      </c>
      <c r="R13" s="17">
        <v>9</v>
      </c>
      <c r="S13" s="17" t="s">
        <v>155</v>
      </c>
      <c r="T13" s="18" t="s">
        <v>143</v>
      </c>
      <c r="U13" s="18" t="s">
        <v>137</v>
      </c>
      <c r="V13" s="5" t="s">
        <v>22</v>
      </c>
      <c r="W13" s="17" t="s">
        <v>154</v>
      </c>
      <c r="X13" s="18" t="s">
        <v>182</v>
      </c>
      <c r="Y13" s="18" t="s">
        <v>145</v>
      </c>
      <c r="Z13" s="17" t="s">
        <v>21</v>
      </c>
      <c r="AA13" s="67" t="s">
        <v>308</v>
      </c>
      <c r="AB13" s="68" t="s">
        <v>304</v>
      </c>
      <c r="AC13" s="67" t="s">
        <v>307</v>
      </c>
      <c r="AD13" s="10" t="s">
        <v>22</v>
      </c>
      <c r="AE13" s="18"/>
      <c r="AF13" s="18"/>
      <c r="AG13" s="18"/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ht="28.8" x14ac:dyDescent="0.3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30" t="s">
        <v>15</v>
      </c>
      <c r="T14" s="30" t="s">
        <v>25</v>
      </c>
      <c r="U14" s="18" t="s">
        <v>119</v>
      </c>
      <c r="V14" s="30" t="s">
        <v>21</v>
      </c>
      <c r="W14" s="30" t="s">
        <v>15</v>
      </c>
      <c r="X14" s="30" t="s">
        <v>25</v>
      </c>
      <c r="Y14" s="18" t="s">
        <v>119</v>
      </c>
      <c r="Z14" s="30" t="s">
        <v>21</v>
      </c>
      <c r="AA14" s="67" t="s">
        <v>309</v>
      </c>
      <c r="AB14" s="68" t="s">
        <v>304</v>
      </c>
      <c r="AC14" s="67" t="s">
        <v>310</v>
      </c>
      <c r="AD14" s="10" t="s">
        <v>22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ht="72" x14ac:dyDescent="0.3">
      <c r="A15" s="26" t="str">
        <f>IFERROR(VLOOKUP($R28,$R$5:$AP$45,$R$1,0),"")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5" s="26" t="str">
        <f>IFERROR(VLOOKUP($R28,$R$5:$AP$45,$R$1+1,0),"")</f>
        <v xml:space="preserve">Данное поле не является обязательным к заполнению. </v>
      </c>
      <c r="C15" s="26" t="str">
        <f>IFERROR(VLOOKUP($R28,$R$5:$AP$45,$R$1+2,0),"")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5" s="27" t="str">
        <f>IFERROR(VLOOKUP($R28,$R$5:$AP$45,$R$1+3,0),"")</f>
        <v>Н</v>
      </c>
      <c r="S15" s="30"/>
      <c r="T15" s="30"/>
      <c r="U15" s="18"/>
      <c r="V15" s="30"/>
      <c r="W15" s="30"/>
      <c r="X15" s="30"/>
      <c r="Y15" s="18"/>
      <c r="Z15" s="30"/>
      <c r="AA15" s="72"/>
      <c r="AB15" s="73"/>
      <c r="AC15" s="72"/>
      <c r="AD15" s="20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</row>
    <row r="16" spans="1:43" ht="316.8" x14ac:dyDescent="0.3">
      <c r="A16" s="26" t="str">
        <f t="shared" ref="A16:A25" si="4">IFERROR(VLOOKUP($R16,$R$5:$AP$45,$R$1,0),"")</f>
        <v>Вид управления</v>
      </c>
      <c r="B16" s="26" t="str">
        <f t="shared" ref="B16:B25" si="5">IFERROR(VLOOKUP($R16,$R$5:$AP$45,$R$1+1,0),"")</f>
        <v>Необходимо выбрать из списка нужное значение</v>
      </c>
      <c r="C16" s="26" t="str">
        <f t="shared" ref="C16:C25" si="6">IFERROR(VLOOKUP($R16,$R$5:$AP$45,$R$1+2,0),"")</f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6" s="27" t="str">
        <f t="shared" ref="D16:D25" si="7">IFERROR(VLOOKUP($R16,$R$5:$AP$45,$R$1+3,0),"")</f>
        <v>О</v>
      </c>
      <c r="R16" s="17">
        <v>11</v>
      </c>
      <c r="S16" s="30" t="s">
        <v>39</v>
      </c>
      <c r="T16" s="30" t="s">
        <v>25</v>
      </c>
      <c r="U16" s="18" t="s">
        <v>92</v>
      </c>
      <c r="V16" s="30" t="s">
        <v>21</v>
      </c>
      <c r="W16" s="30" t="s">
        <v>39</v>
      </c>
      <c r="X16" s="30" t="s">
        <v>25</v>
      </c>
      <c r="Y16" s="18" t="s">
        <v>92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/>
      <c r="AF16" s="18"/>
      <c r="AG16" s="18"/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ht="72" x14ac:dyDescent="0.3">
      <c r="A17" s="26" t="str">
        <f t="shared" si="4"/>
        <v>Государственный регистрационный номер выпуска</v>
      </c>
      <c r="B17" s="26" t="str">
        <f t="shared" si="5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7" s="26" t="str">
        <f t="shared" si="6"/>
        <v>До 20 символов - цифры и буквы, символ "-"</v>
      </c>
      <c r="D17" s="27" t="str">
        <f t="shared" si="7"/>
        <v>О</v>
      </c>
      <c r="R17" s="17">
        <v>12</v>
      </c>
      <c r="S17" s="30" t="s">
        <v>40</v>
      </c>
      <c r="T17" s="18" t="s">
        <v>41</v>
      </c>
      <c r="U17" s="30" t="s">
        <v>206</v>
      </c>
      <c r="V17" s="30" t="s">
        <v>21</v>
      </c>
      <c r="W17" s="30" t="s">
        <v>40</v>
      </c>
      <c r="X17" s="18" t="s">
        <v>41</v>
      </c>
      <c r="Y17" s="30" t="s">
        <v>206</v>
      </c>
      <c r="Z17" s="30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ht="201.6" x14ac:dyDescent="0.3">
      <c r="A18" s="26" t="str">
        <f t="shared" si="4"/>
        <v>ИНН НПФ</v>
      </c>
      <c r="B18" s="26" t="str">
        <f t="shared" si="5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8" s="26" t="str">
        <f t="shared" si="6"/>
        <v xml:space="preserve">10 цифровых символов </v>
      </c>
      <c r="D18" s="27" t="str">
        <f t="shared" si="7"/>
        <v>О</v>
      </c>
      <c r="R18" s="17">
        <v>13</v>
      </c>
      <c r="S18" s="30" t="s">
        <v>43</v>
      </c>
      <c r="T18" s="18" t="s">
        <v>44</v>
      </c>
      <c r="U18" s="30" t="s">
        <v>26</v>
      </c>
      <c r="V18" s="30" t="s">
        <v>21</v>
      </c>
      <c r="W18" s="30" t="s">
        <v>43</v>
      </c>
      <c r="X18" s="18" t="s">
        <v>44</v>
      </c>
      <c r="Y18" s="30" t="s">
        <v>26</v>
      </c>
      <c r="Z18" s="30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ht="100.8" x14ac:dyDescent="0.3">
      <c r="A19" s="26" t="str">
        <f t="shared" si="4"/>
        <v>ИНН ПФР</v>
      </c>
      <c r="B19" s="26" t="str">
        <f t="shared" si="5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9" s="26" t="str">
        <f t="shared" si="6"/>
        <v xml:space="preserve">10 цифровых символов </v>
      </c>
      <c r="D19" s="27" t="str">
        <f t="shared" si="7"/>
        <v>О</v>
      </c>
      <c r="R19" s="17">
        <v>14</v>
      </c>
      <c r="S19" s="31" t="s">
        <v>45</v>
      </c>
      <c r="T19" s="18" t="s">
        <v>46</v>
      </c>
      <c r="U19" s="30" t="s">
        <v>26</v>
      </c>
      <c r="V19" s="31" t="s">
        <v>21</v>
      </c>
      <c r="W19" s="31" t="s">
        <v>45</v>
      </c>
      <c r="X19" s="18" t="s">
        <v>46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ht="129.6" x14ac:dyDescent="0.3">
      <c r="A20" s="26" t="str">
        <f t="shared" si="4"/>
        <v>Данные об инвестиционном портфеле</v>
      </c>
      <c r="B20" s="26" t="str">
        <f t="shared" si="5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0" s="26" t="str">
        <f t="shared" si="6"/>
        <v>До 9 символов - цифры и заглавные латинские буквы</v>
      </c>
      <c r="D20" s="27" t="str">
        <f t="shared" si="7"/>
        <v>О</v>
      </c>
      <c r="R20" s="17">
        <v>15</v>
      </c>
      <c r="S20" s="31" t="s">
        <v>47</v>
      </c>
      <c r="T20" s="18" t="s">
        <v>49</v>
      </c>
      <c r="U20" s="31" t="s">
        <v>48</v>
      </c>
      <c r="V20" s="31" t="s">
        <v>21</v>
      </c>
      <c r="W20" s="31" t="s">
        <v>47</v>
      </c>
      <c r="X20" s="18" t="s">
        <v>49</v>
      </c>
      <c r="Y20" s="31" t="s">
        <v>48</v>
      </c>
      <c r="Z20" s="31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ht="201.6" x14ac:dyDescent="0.3">
      <c r="A21" s="26" t="str">
        <f t="shared" si="4"/>
        <v>ИНН уполномоченного федерального органа</v>
      </c>
      <c r="B21" s="26" t="str">
        <f t="shared" si="5"/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v>
      </c>
      <c r="C21" s="26" t="str">
        <f t="shared" si="6"/>
        <v xml:space="preserve">10 цифровых символов </v>
      </c>
      <c r="D21" s="27" t="str">
        <f t="shared" si="7"/>
        <v>О</v>
      </c>
      <c r="R21" s="17">
        <v>16</v>
      </c>
      <c r="S21" s="31" t="s">
        <v>210</v>
      </c>
      <c r="T21" s="18" t="s">
        <v>212</v>
      </c>
      <c r="U21" s="30" t="s">
        <v>26</v>
      </c>
      <c r="V21" s="31" t="s">
        <v>21</v>
      </c>
      <c r="W21" s="31" t="s">
        <v>210</v>
      </c>
      <c r="X21" s="18" t="s">
        <v>212</v>
      </c>
      <c r="Y21" s="30" t="s">
        <v>26</v>
      </c>
      <c r="Z21" s="31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ht="28.8" x14ac:dyDescent="0.3">
      <c r="A22" s="26" t="str">
        <f t="shared" si="4"/>
        <v>Код зарегистрированного в НРД клиента Участника</v>
      </c>
      <c r="B22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2" s="26" t="str">
        <f t="shared" si="6"/>
        <v>До 12 символов без пробелов - заглавные латинские буквы, цифры</v>
      </c>
      <c r="D22" s="27" t="str">
        <f t="shared" si="7"/>
        <v>Н</v>
      </c>
      <c r="R22" s="17">
        <v>17</v>
      </c>
      <c r="S22" s="67" t="s">
        <v>303</v>
      </c>
      <c r="T22" s="68" t="s">
        <v>304</v>
      </c>
      <c r="U22" s="67" t="s">
        <v>305</v>
      </c>
      <c r="V22" s="10" t="s">
        <v>22</v>
      </c>
      <c r="W22" s="31" t="s">
        <v>19</v>
      </c>
      <c r="X22" s="31" t="s">
        <v>19</v>
      </c>
      <c r="Y22" s="31" t="s">
        <v>19</v>
      </c>
      <c r="Z22" s="31" t="s">
        <v>19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ht="43.2" x14ac:dyDescent="0.3">
      <c r="A23" s="26" t="str">
        <f t="shared" si="4"/>
        <v>Применяемая ставка по дивидендам US-бумаг для клиента Участника по главе 3</v>
      </c>
      <c r="B23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3" s="26" t="str">
        <f t="shared" si="6"/>
        <v>Число от 0 до 30 с необязательными десятичной запятой и двумя цифрами после нее</v>
      </c>
      <c r="D23" s="27" t="str">
        <f t="shared" si="7"/>
        <v>Н</v>
      </c>
      <c r="R23" s="17">
        <v>18</v>
      </c>
      <c r="S23" s="67" t="s">
        <v>306</v>
      </c>
      <c r="T23" s="68" t="s">
        <v>304</v>
      </c>
      <c r="U23" s="67" t="s">
        <v>307</v>
      </c>
      <c r="V23" s="10" t="s">
        <v>22</v>
      </c>
      <c r="W23" s="31" t="s">
        <v>19</v>
      </c>
      <c r="X23" s="31" t="s">
        <v>19</v>
      </c>
      <c r="Y23" s="31" t="s">
        <v>19</v>
      </c>
      <c r="Z23" s="31" t="s">
        <v>19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ht="43.2" x14ac:dyDescent="0.3">
      <c r="A24" s="26" t="str">
        <f t="shared" si="4"/>
        <v>Применяемая ставка по купонным доходам US-бумаг для клиента Участника по главе 3</v>
      </c>
      <c r="B24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4" s="26" t="str">
        <f t="shared" si="6"/>
        <v>Число от 0 до 30 с необязательными десятичной запятой и двумя цифрами после нее</v>
      </c>
      <c r="D24" s="27" t="str">
        <f t="shared" si="7"/>
        <v>Н</v>
      </c>
      <c r="R24" s="17">
        <v>19</v>
      </c>
      <c r="S24" s="67" t="s">
        <v>308</v>
      </c>
      <c r="T24" s="68" t="s">
        <v>304</v>
      </c>
      <c r="U24" s="67" t="s">
        <v>307</v>
      </c>
      <c r="V24" s="10" t="s">
        <v>22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x14ac:dyDescent="0.3">
      <c r="A25" s="26" t="str">
        <f t="shared" si="4"/>
        <v>Статус клиента Участника по главе 4</v>
      </c>
      <c r="B25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5" s="26" t="str">
        <f t="shared" si="6"/>
        <v>"NPFFI" или "RCNUS"</v>
      </c>
      <c r="D25" s="27" t="str">
        <f t="shared" si="7"/>
        <v>Н</v>
      </c>
      <c r="R25" s="17">
        <v>20</v>
      </c>
      <c r="S25" s="67" t="s">
        <v>309</v>
      </c>
      <c r="T25" s="68" t="s">
        <v>304</v>
      </c>
      <c r="U25" s="67" t="s">
        <v>310</v>
      </c>
      <c r="V25" s="10" t="s">
        <v>22</v>
      </c>
      <c r="W25" s="31"/>
      <c r="X25" s="18"/>
      <c r="Y25" s="31"/>
      <c r="Z25" s="31"/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ht="61.8" customHeight="1" x14ac:dyDescent="0.3">
      <c r="A26" s="9" t="str">
        <f>IFERROR(VLOOKUP($R29,$R$5:$AP$45,$R$1,0),"")</f>
        <v>Категория клиента</v>
      </c>
      <c r="B26" s="9" t="str">
        <f>IFERROR(VLOOKUP($R29,$R$5:$AP$45,$R$1+1,0),"")</f>
        <v>Данное поле отображается если в полях:
"Тип операции по клиенту" выбрано значение (А), (L).
Запрещено вносить персональные данные, определяемые таковыми согласно Федеральному закону от 27.07.2006 N 152-ФЗ "О персональных данных"</v>
      </c>
      <c r="C26" s="9" t="str">
        <f>IFERROR(VLOOKUP($R29,$R$5:$AP$45,$R$1+2,0),"")</f>
        <v>Ограничение по вводу - 5 символов</v>
      </c>
      <c r="D26" s="10" t="str">
        <f>IFERROR(VLOOKUP($R29,$R$5:$AP$45,$R$1+3,0),"")</f>
        <v>Н</v>
      </c>
      <c r="R26" s="17">
        <v>21</v>
      </c>
      <c r="W26" s="31"/>
      <c r="X26" s="18"/>
      <c r="Y26" s="30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x14ac:dyDescent="0.3">
      <c r="A27" s="9"/>
      <c r="B27" s="9"/>
      <c r="C27" s="9"/>
      <c r="D27" s="10"/>
      <c r="R27" s="17">
        <v>22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s="5" customFormat="1" ht="72" x14ac:dyDescent="0.3">
      <c r="A28" s="9"/>
      <c r="B28" s="9"/>
      <c r="C28" s="9"/>
      <c r="D28" s="10"/>
      <c r="R28" s="5">
        <v>23</v>
      </c>
      <c r="S28" s="26" t="s">
        <v>327</v>
      </c>
      <c r="T28" s="26" t="s">
        <v>350</v>
      </c>
      <c r="U28" s="26" t="s">
        <v>328</v>
      </c>
      <c r="V28" s="27" t="s">
        <v>22</v>
      </c>
      <c r="W28" s="26" t="s">
        <v>327</v>
      </c>
      <c r="X28" s="26" t="s">
        <v>350</v>
      </c>
      <c r="Y28" s="26" t="s">
        <v>328</v>
      </c>
      <c r="Z28" s="27" t="s">
        <v>22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  <c r="AQ28" s="18"/>
    </row>
    <row r="29" spans="1:43" s="5" customFormat="1" ht="144" x14ac:dyDescent="0.3">
      <c r="A29" s="9" t="str">
        <f>IFERROR(VLOOKUP($R30,$R$12:$AP$45,$R$1,0),"")</f>
        <v/>
      </c>
      <c r="B29" s="9" t="str">
        <f>IFERROR(VLOOKUP($R30,$R$12:$AP$45,$R$1+1,0),"")</f>
        <v/>
      </c>
      <c r="C29" s="9" t="str">
        <f>IFERROR(VLOOKUP($R30,$R$12:$AP$45,$R$1+2,0),"")</f>
        <v/>
      </c>
      <c r="D29" s="10" t="str">
        <f>IFERROR(VLOOKUP($R30,$R$12:$AP$45,$R$1+3,0),"")</f>
        <v/>
      </c>
      <c r="R29" s="5">
        <v>24</v>
      </c>
      <c r="S29" s="5" t="s">
        <v>360</v>
      </c>
      <c r="T29" s="23" t="s">
        <v>362</v>
      </c>
      <c r="U29" s="5" t="s">
        <v>361</v>
      </c>
      <c r="V29" s="5" t="s">
        <v>22</v>
      </c>
      <c r="W29" s="5" t="s">
        <v>19</v>
      </c>
      <c r="X29" s="5" t="s">
        <v>19</v>
      </c>
      <c r="Y29" s="5" t="s">
        <v>19</v>
      </c>
      <c r="Z29" s="5" t="s">
        <v>19</v>
      </c>
      <c r="AA29" s="5" t="s">
        <v>360</v>
      </c>
      <c r="AB29" s="23" t="s">
        <v>362</v>
      </c>
      <c r="AC29" s="5" t="s">
        <v>361</v>
      </c>
      <c r="AD29" s="5" t="s">
        <v>22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  <c r="AQ29" s="18"/>
    </row>
    <row r="30" spans="1:43" s="5" customFormat="1" x14ac:dyDescent="0.3">
      <c r="A30" s="9" t="str">
        <f>IFERROR(VLOOKUP($R31,$R$12:$AP$45,$R$1,0),"")</f>
        <v/>
      </c>
      <c r="B30" s="9" t="str">
        <f>IFERROR(VLOOKUP($R31,$R$12:$AP$45,$R$1+1,0),"")</f>
        <v/>
      </c>
      <c r="C30" s="9" t="str">
        <f>IFERROR(VLOOKUP($R31,$R$12:$AP$45,$R$1+2,0),"")</f>
        <v/>
      </c>
      <c r="D30" s="10" t="str">
        <f>IFERROR(VLOOKUP($R31,$R$12:$AP$45,$R$1+3,0),"")</f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s="5" customFormat="1" x14ac:dyDescent="0.3">
      <c r="A31" s="9" t="str">
        <f>IFERROR(VLOOKUP($R32,$R$12:$AP$45,$R$1,0),"")</f>
        <v/>
      </c>
      <c r="B31" s="9" t="str">
        <f>IFERROR(VLOOKUP($R32,$R$12:$AP$45,$R$1+1,0),"")</f>
        <v/>
      </c>
      <c r="C31" s="9" t="str">
        <f>IFERROR(VLOOKUP($R32,$R$12:$AP$45,$R$1+2,0),"")</f>
        <v/>
      </c>
      <c r="D31" s="10" t="str">
        <f>IFERROR(VLOOKUP($R32,$R$12:$AP$45,$R$1+3,0),"")</f>
        <v/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s="5" customFormat="1" x14ac:dyDescent="0.3">
      <c r="A32" s="9"/>
      <c r="B32" s="9"/>
      <c r="C32" s="9"/>
      <c r="D32" s="1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3" s="5" customFormat="1" x14ac:dyDescent="0.3">
      <c r="A33" s="9"/>
      <c r="B33" s="9"/>
      <c r="C33" s="9"/>
      <c r="D33" s="10"/>
      <c r="AA33" s="18" t="s">
        <v>19</v>
      </c>
      <c r="AB33" s="18" t="s">
        <v>19</v>
      </c>
      <c r="AC33" s="18" t="s">
        <v>19</v>
      </c>
      <c r="AD33" s="18" t="s">
        <v>19</v>
      </c>
      <c r="AE33" s="18"/>
      <c r="AF33" s="18"/>
      <c r="AG33" s="18"/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/>
      <c r="AQ33" s="18"/>
    </row>
    <row r="34" spans="1:43" s="5" customFormat="1" x14ac:dyDescent="0.3">
      <c r="A34" s="9"/>
      <c r="B34" s="9"/>
      <c r="C34" s="9"/>
      <c r="D34" s="10"/>
      <c r="AA34" s="18" t="s">
        <v>19</v>
      </c>
      <c r="AB34" s="18" t="s">
        <v>19</v>
      </c>
      <c r="AC34" s="18" t="s">
        <v>19</v>
      </c>
      <c r="AD34" s="18" t="s">
        <v>19</v>
      </c>
      <c r="AE34" s="18"/>
      <c r="AF34" s="18"/>
      <c r="AG34" s="18"/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/>
      <c r="AQ34" s="18"/>
    </row>
    <row r="35" spans="1:43" s="5" customFormat="1" x14ac:dyDescent="0.3">
      <c r="A35" s="9"/>
      <c r="B35" s="9"/>
      <c r="C35" s="9"/>
      <c r="D35" s="10"/>
    </row>
    <row r="36" spans="1:43" s="5" customFormat="1" x14ac:dyDescent="0.3">
      <c r="A36" s="9"/>
      <c r="B36" s="9"/>
      <c r="C36" s="9"/>
      <c r="D36" s="10"/>
    </row>
    <row r="37" spans="1:43" s="5" customFormat="1" x14ac:dyDescent="0.3">
      <c r="A37" s="9"/>
      <c r="B37" s="9"/>
      <c r="C37" s="9"/>
      <c r="D37" s="10"/>
    </row>
    <row r="38" spans="1:43" s="5" customFormat="1" x14ac:dyDescent="0.3">
      <c r="A38" s="9"/>
      <c r="B38" s="9"/>
      <c r="C38" s="9"/>
      <c r="D38" s="10"/>
    </row>
    <row r="39" spans="1:43" s="5" customFormat="1" x14ac:dyDescent="0.3">
      <c r="A39" s="9"/>
      <c r="B39" s="9"/>
      <c r="C39" s="9"/>
      <c r="D39" s="10"/>
    </row>
    <row r="40" spans="1:43" s="5" customFormat="1" x14ac:dyDescent="0.3">
      <c r="A40" s="9"/>
      <c r="B40" s="9"/>
      <c r="C40" s="9"/>
      <c r="D40" s="10"/>
    </row>
    <row r="41" spans="1:43" s="5" customFormat="1" x14ac:dyDescent="0.3">
      <c r="A41" s="9"/>
      <c r="B41" s="9"/>
      <c r="C41" s="9"/>
      <c r="D41" s="10"/>
    </row>
    <row r="42" spans="1:43" s="5" customFormat="1" x14ac:dyDescent="0.3">
      <c r="A42" s="9"/>
      <c r="B42" s="9"/>
      <c r="C42" s="9"/>
      <c r="D42" s="10"/>
    </row>
    <row r="43" spans="1:43" s="5" customFormat="1" x14ac:dyDescent="0.3">
      <c r="A43" s="9"/>
      <c r="B43" s="9"/>
      <c r="C43" s="9"/>
      <c r="D43" s="10"/>
    </row>
    <row r="44" spans="1:43" s="5" customFormat="1" x14ac:dyDescent="0.3">
      <c r="A44" s="9"/>
      <c r="B44" s="9"/>
      <c r="C44" s="9"/>
      <c r="D44" s="10"/>
    </row>
    <row r="45" spans="1:43" s="5" customFormat="1" x14ac:dyDescent="0.3">
      <c r="A45" s="69"/>
      <c r="B45" s="69"/>
      <c r="C45" s="69"/>
      <c r="D45" s="10"/>
    </row>
    <row r="46" spans="1:43" s="5" customFormat="1" x14ac:dyDescent="0.3">
      <c r="A46" s="70"/>
      <c r="B46" s="70"/>
      <c r="C46" s="70"/>
      <c r="D46" s="71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6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AP5 V11 AD5 AH5 AL5 V5:V6 Z5:Z6 Z12 AD7 AH7 AL7 AD11:AD15 V22:V25 D5:D14 D16:D27 Z28 V28" xr:uid="{00000000-0002-0000-0600-000001000000}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AP61"/>
  <sheetViews>
    <sheetView zoomScale="80" zoomScaleNormal="80" workbookViewId="0">
      <pane ySplit="4" topLeftCell="A44" activePane="bottomLeft" state="frozen"/>
      <selection activeCell="B2" sqref="B2"/>
      <selection pane="bottomLeft" activeCell="B2" sqref="B2"/>
    </sheetView>
  </sheetViews>
  <sheetFormatPr defaultColWidth="0" defaultRowHeight="14.4" x14ac:dyDescent="0.3"/>
  <cols>
    <col min="1" max="1" width="34" style="5" customWidth="1"/>
    <col min="2" max="2" width="66" style="5" customWidth="1"/>
    <col min="3" max="3" width="29.44140625" style="5" customWidth="1"/>
    <col min="4" max="4" width="18.44140625" style="15" customWidth="1"/>
    <col min="5" max="5" width="9.109375" style="5" customWidth="1"/>
    <col min="6" max="6" width="9.109375" style="5" hidden="1" customWidth="1"/>
    <col min="7" max="7" width="44.44140625" style="5" hidden="1" customWidth="1"/>
    <col min="8" max="18" width="9.109375" style="5" hidden="1" customWidth="1"/>
    <col min="19" max="19" width="34" style="5" hidden="1" customWidth="1"/>
    <col min="20" max="20" width="66" style="5" hidden="1" customWidth="1"/>
    <col min="21" max="21" width="29.44140625" style="5" hidden="1" customWidth="1"/>
    <col min="22" max="22" width="18.44140625" style="5" hidden="1" customWidth="1"/>
    <col min="23" max="23" width="34" style="5" hidden="1" customWidth="1"/>
    <col min="24" max="24" width="66" style="5" hidden="1" customWidth="1"/>
    <col min="25" max="25" width="29.44140625" style="5" hidden="1" customWidth="1"/>
    <col min="26" max="26" width="7.88671875" style="5" hidden="1" customWidth="1"/>
    <col min="27" max="27" width="34" style="5" hidden="1" customWidth="1"/>
    <col min="28" max="28" width="66" style="5" hidden="1" customWidth="1"/>
    <col min="29" max="29" width="29.44140625" style="5" hidden="1" customWidth="1"/>
    <col min="30" max="30" width="7.88671875" style="5" hidden="1" customWidth="1"/>
    <col min="31" max="31" width="34" style="5" hidden="1" customWidth="1"/>
    <col min="32" max="32" width="66" style="5" hidden="1" customWidth="1"/>
    <col min="33" max="33" width="29.44140625" style="5" hidden="1" customWidth="1"/>
    <col min="34" max="34" width="7.88671875" style="5" hidden="1" customWidth="1"/>
    <col min="35" max="35" width="34" style="5" hidden="1" customWidth="1"/>
    <col min="36" max="36" width="66" style="5" hidden="1" customWidth="1"/>
    <col min="37" max="37" width="29.44140625" style="5" hidden="1" customWidth="1"/>
    <col min="38" max="38" width="7.88671875" style="5" hidden="1" customWidth="1"/>
    <col min="39" max="39" width="34" style="5" hidden="1" customWidth="1"/>
    <col min="40" max="40" width="66" style="5" hidden="1" customWidth="1"/>
    <col min="41" max="41" width="29.44140625" style="5" hidden="1" customWidth="1"/>
    <col min="42" max="42" width="7.88671875" style="5" hidden="1" customWidth="1"/>
    <col min="43" max="16384" width="9.109375" style="5" hidden="1"/>
  </cols>
  <sheetData>
    <row r="1" spans="1:42" s="17" customFormat="1" ht="18" x14ac:dyDescent="0.3">
      <c r="A1" s="3" t="s">
        <v>3</v>
      </c>
      <c r="B1" s="77" t="s">
        <v>79</v>
      </c>
      <c r="C1" s="77"/>
      <c r="D1" s="77"/>
      <c r="E1" s="5"/>
      <c r="F1" s="5"/>
      <c r="G1" s="5"/>
      <c r="H1" s="5"/>
      <c r="I1" s="5"/>
      <c r="J1" s="5"/>
      <c r="K1" s="5"/>
      <c r="L1" s="5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2" s="17" customFormat="1" x14ac:dyDescent="0.3">
      <c r="A2" s="25" t="s">
        <v>20</v>
      </c>
      <c r="B2" s="14" t="s">
        <v>31</v>
      </c>
      <c r="C2" s="5"/>
      <c r="D2" s="15"/>
      <c r="E2" s="5"/>
      <c r="F2" s="5"/>
      <c r="G2" s="5"/>
      <c r="H2" s="5"/>
      <c r="I2" s="5"/>
      <c r="J2" s="5"/>
      <c r="K2" s="5"/>
      <c r="L2" s="5"/>
      <c r="O2" s="17" t="s">
        <v>32</v>
      </c>
      <c r="P2" s="17">
        <v>2</v>
      </c>
    </row>
    <row r="3" spans="1:42" s="17" customFormat="1" x14ac:dyDescent="0.3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3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59.2" x14ac:dyDescent="0.3">
      <c r="A5" s="26" t="str">
        <f t="shared" ref="A5:A16" si="0">IFERROR(VLOOKUP($R5,$R$5:$AP$57,$R$1,0),"")</f>
        <v>Тип операции по Учредителю ДУ</v>
      </c>
      <c r="B5" s="26" t="str">
        <f t="shared" ref="B5:B16" si="1">IFERROR(VLOOKUP($R5,$R$5:$AP$57,$R$1+1,0),"")</f>
        <v>Необходимо выбрать из списка нужную операцию</v>
      </c>
      <c r="C5" s="26" t="str">
        <f t="shared" ref="C5:C16" si="2">IFERROR(VLOOKUP($R5,$R$5:$AP$57,$R$1+2,0),"")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6" si="3">IFERROR(VLOOKUP($R5,$R$5:$AP$57,$R$1+3,0),"")</f>
        <v>О</v>
      </c>
      <c r="E5" s="5"/>
      <c r="F5" s="5"/>
      <c r="G5" s="5"/>
      <c r="H5" s="5"/>
      <c r="I5" s="5"/>
      <c r="J5" s="5"/>
      <c r="K5" s="5"/>
      <c r="L5" s="5"/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s="17" customFormat="1" ht="57.6" x14ac:dyDescent="0.3">
      <c r="A6" s="26" t="str">
        <f t="shared" si="0"/>
        <v>Единый краткий код клиента-Управляющего</v>
      </c>
      <c r="B6" s="26" t="str">
        <f t="shared" si="1"/>
        <v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O6" s="17" t="s">
        <v>36</v>
      </c>
      <c r="P6" s="17">
        <v>6</v>
      </c>
      <c r="R6" s="17">
        <v>2</v>
      </c>
      <c r="S6" s="26" t="s">
        <v>115</v>
      </c>
      <c r="T6" s="26" t="s">
        <v>192</v>
      </c>
      <c r="U6" s="26" t="s">
        <v>23</v>
      </c>
      <c r="V6" s="27" t="s">
        <v>24</v>
      </c>
      <c r="W6" s="26" t="s">
        <v>115</v>
      </c>
      <c r="X6" s="26" t="s">
        <v>193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s="17" customFormat="1" ht="172.8" x14ac:dyDescent="0.3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R7" s="17">
        <v>3</v>
      </c>
      <c r="S7" s="18" t="s">
        <v>176</v>
      </c>
      <c r="T7" s="18" t="s">
        <v>178</v>
      </c>
      <c r="U7" s="18" t="s">
        <v>254</v>
      </c>
      <c r="V7" s="5" t="s">
        <v>24</v>
      </c>
      <c r="W7" s="18" t="s">
        <v>176</v>
      </c>
      <c r="X7" s="18" t="s">
        <v>178</v>
      </c>
      <c r="Y7" s="18" t="s">
        <v>254</v>
      </c>
      <c r="Z7" s="5" t="s">
        <v>24</v>
      </c>
      <c r="AA7" s="26" t="s">
        <v>159</v>
      </c>
      <c r="AB7" s="18" t="s">
        <v>171</v>
      </c>
      <c r="AC7" s="18" t="s">
        <v>254</v>
      </c>
      <c r="AD7" s="27" t="s">
        <v>21</v>
      </c>
      <c r="AE7" s="26" t="s">
        <v>159</v>
      </c>
      <c r="AF7" s="18" t="s">
        <v>171</v>
      </c>
      <c r="AG7" s="18" t="s">
        <v>254</v>
      </c>
      <c r="AH7" s="27" t="s">
        <v>21</v>
      </c>
      <c r="AI7" s="26" t="s">
        <v>159</v>
      </c>
      <c r="AJ7" s="18" t="s">
        <v>171</v>
      </c>
      <c r="AK7" s="18" t="s">
        <v>254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s="17" customFormat="1" ht="244.8" x14ac:dyDescent="0.3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177</v>
      </c>
      <c r="X8" s="18" t="s">
        <v>191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254</v>
      </c>
      <c r="AP8" s="27" t="s">
        <v>21</v>
      </c>
    </row>
    <row r="9" spans="1:42" s="17" customFormat="1" ht="244.8" x14ac:dyDescent="0.3">
      <c r="A9" s="26" t="str">
        <f t="shared" si="0"/>
        <v>Единый краткий код Учредителя ДУ</v>
      </c>
      <c r="B9" s="26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s="17" customFormat="1" ht="172.8" x14ac:dyDescent="0.3">
      <c r="A10" s="26" t="str">
        <f t="shared" si="0"/>
        <v>Краткий код Учредителя ДУ: Рынок</v>
      </c>
      <c r="B10" s="26" t="str">
        <f t="shared" si="1"/>
        <v>Признак, указывающий на принадлежность Учредителя ДУ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R10" s="17">
        <v>6</v>
      </c>
      <c r="S10" s="26" t="s">
        <v>159</v>
      </c>
      <c r="T10" s="18" t="s">
        <v>170</v>
      </c>
      <c r="U10" s="18" t="s">
        <v>254</v>
      </c>
      <c r="V10" s="27" t="s">
        <v>24</v>
      </c>
      <c r="W10" s="18" t="s">
        <v>109</v>
      </c>
      <c r="X10" s="18" t="s">
        <v>111</v>
      </c>
      <c r="Y10" s="18" t="s">
        <v>23</v>
      </c>
      <c r="Z10" s="18" t="s">
        <v>21</v>
      </c>
      <c r="AA10" s="18" t="s">
        <v>162</v>
      </c>
      <c r="AB10" s="18" t="s">
        <v>222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44.8" x14ac:dyDescent="0.3">
      <c r="A11" s="26" t="str">
        <f t="shared" si="0"/>
        <v>Краткий код Учредителя ДУ: Код</v>
      </c>
      <c r="B11" s="74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74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R11" s="17">
        <v>7</v>
      </c>
      <c r="S11" s="17" t="s">
        <v>160</v>
      </c>
      <c r="T11" s="18" t="s">
        <v>181</v>
      </c>
      <c r="U11" s="18" t="s">
        <v>145</v>
      </c>
      <c r="V11" s="17" t="s">
        <v>24</v>
      </c>
      <c r="W11" s="26" t="s">
        <v>159</v>
      </c>
      <c r="X11" s="18" t="s">
        <v>163</v>
      </c>
      <c r="Y11" s="18" t="s">
        <v>254</v>
      </c>
      <c r="Z11" s="27" t="s">
        <v>21</v>
      </c>
      <c r="AA11" s="35" t="s">
        <v>55</v>
      </c>
      <c r="AB11" s="18" t="s">
        <v>25</v>
      </c>
      <c r="AC11" s="18" t="s">
        <v>221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44.8" x14ac:dyDescent="0.3">
      <c r="A12" s="26" t="str">
        <f t="shared" si="0"/>
        <v>Краткий код Учредителя ДУ: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R12" s="17">
        <v>8</v>
      </c>
      <c r="S12" s="17" t="s">
        <v>161</v>
      </c>
      <c r="T12" s="18" t="s">
        <v>143</v>
      </c>
      <c r="U12" s="18" t="s">
        <v>137</v>
      </c>
      <c r="V12" s="5" t="s">
        <v>22</v>
      </c>
      <c r="W12" s="17" t="s">
        <v>160</v>
      </c>
      <c r="X12" s="18" t="s">
        <v>185</v>
      </c>
      <c r="Y12" s="18" t="s">
        <v>145</v>
      </c>
      <c r="Z12" s="17" t="s">
        <v>21</v>
      </c>
      <c r="AA12" s="67" t="s">
        <v>303</v>
      </c>
      <c r="AB12" s="68" t="s">
        <v>304</v>
      </c>
      <c r="AC12" s="67" t="s">
        <v>305</v>
      </c>
      <c r="AD12" s="10" t="s">
        <v>22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43.2" x14ac:dyDescent="0.3">
      <c r="A13" s="26" t="str">
        <f t="shared" si="0"/>
        <v>Краткий код Учредителя ДУ: Код клиента на фондовом рынке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-</v>
      </c>
      <c r="D13" s="27" t="str">
        <f t="shared" si="3"/>
        <v>н</v>
      </c>
      <c r="E13" s="5"/>
      <c r="F13" s="5"/>
      <c r="G13" s="5"/>
      <c r="H13" s="5"/>
      <c r="I13" s="5"/>
      <c r="J13" s="5"/>
      <c r="K13" s="5"/>
      <c r="L13" s="5"/>
      <c r="R13" s="17">
        <v>9</v>
      </c>
      <c r="S13" s="18" t="s">
        <v>316</v>
      </c>
      <c r="T13" s="18" t="s">
        <v>143</v>
      </c>
      <c r="U13" s="18" t="s">
        <v>19</v>
      </c>
      <c r="V13" s="5" t="s">
        <v>314</v>
      </c>
      <c r="W13" s="18" t="s">
        <v>19</v>
      </c>
      <c r="X13" s="18" t="s">
        <v>19</v>
      </c>
      <c r="Y13" s="18" t="s">
        <v>19</v>
      </c>
      <c r="Z13" s="5"/>
      <c r="AA13" s="18" t="s">
        <v>319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57.6" x14ac:dyDescent="0.3">
      <c r="A14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4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R14" s="17">
        <v>10</v>
      </c>
      <c r="S14" s="18" t="s">
        <v>162</v>
      </c>
      <c r="T14" s="18" t="s">
        <v>222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306</v>
      </c>
      <c r="AB14" s="68" t="s">
        <v>304</v>
      </c>
      <c r="AC14" s="67" t="s">
        <v>307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57.6" x14ac:dyDescent="0.3">
      <c r="A15" s="26" t="str">
        <f t="shared" si="0"/>
        <v>Клиент является квалифицированным инвестором?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"да"; "нет"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308</v>
      </c>
      <c r="AB15" s="68" t="s">
        <v>304</v>
      </c>
      <c r="AC15" s="67" t="s">
        <v>307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2" x14ac:dyDescent="0.3">
      <c r="A16" s="26" t="str">
        <f t="shared" si="0"/>
        <v>Тип клиента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"Физическое лицо/Индивидуальный предприниматель"; "Юридическое лицо"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309</v>
      </c>
      <c r="AB16" s="68" t="s">
        <v>304</v>
      </c>
      <c r="AC16" s="67" t="s">
        <v>310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x14ac:dyDescent="0.3">
      <c r="A17" s="26" t="str">
        <f>IFERROR(VLOOKUP($R60,$R$5:$AP$60,$R$1,0),"")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7" s="26" t="str">
        <f>IFERROR(VLOOKUP($R60,$R$5:$AP$60,$R$1+1,0),"")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7" s="26" t="str">
        <f>IFERROR(VLOOKUP($R60,$R$5:$AP$60,$R$1+2,0),"")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7" s="27" t="str">
        <f>IFERROR(VLOOKUP($R60,$R$5:$AP$60,$R$1+3,0),"")</f>
        <v>Н</v>
      </c>
      <c r="E17" s="5"/>
      <c r="F17" s="5"/>
      <c r="G17" s="5"/>
      <c r="H17" s="5"/>
      <c r="I17" s="5"/>
      <c r="J17" s="5"/>
      <c r="K17" s="5"/>
      <c r="L17" s="5"/>
      <c r="S17" s="35"/>
      <c r="T17" s="18"/>
      <c r="U17" s="18"/>
      <c r="V17" s="18"/>
      <c r="W17" s="36"/>
      <c r="X17" s="18"/>
      <c r="Y17" s="18"/>
      <c r="Z17" s="18"/>
      <c r="AA17" s="72"/>
      <c r="AB17" s="73"/>
      <c r="AC17" s="72"/>
      <c r="AD17" s="2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17" customFormat="1" x14ac:dyDescent="0.3">
      <c r="A18" s="26" t="str">
        <f>IFERROR(VLOOKUP($R58,$R$5:$AP$60,$R$1,0),"")</f>
        <v>В отношении регистрируемого лица, являющегося клиентом иностранной организации-брокера или доверительного управляющего, трансграничная передача сведений запрещена личным законом указанной иностранной организации</v>
      </c>
      <c r="B18" s="26" t="str">
        <f>IFERROR(VLOOKUP($R58,$R$5:$AP$60,$R$1+1,0),"")</f>
        <v>Данное поле отображается в случае выбора в поле "Страна" варианта отличного от "РОССИЯ"</v>
      </c>
      <c r="C18" s="26" t="str">
        <f>IFERROR(VLOOKUP($R58,$R$5:$AP$60,$R$1+2,0),"")</f>
        <v>Выбор из списка: "да"; "нет"</v>
      </c>
      <c r="D18" s="27" t="str">
        <f>IFERROR(VLOOKUP($R58,$R$5:$AP$60,$R$1+3,0),"")</f>
        <v>О</v>
      </c>
      <c r="E18" s="5"/>
      <c r="F18" s="5"/>
      <c r="G18" s="5"/>
      <c r="H18" s="5"/>
      <c r="I18" s="5"/>
      <c r="J18" s="5"/>
      <c r="K18" s="5"/>
      <c r="L18" s="5"/>
      <c r="S18" s="35"/>
      <c r="T18" s="18"/>
      <c r="U18" s="18"/>
      <c r="V18" s="18"/>
      <c r="W18" s="36"/>
      <c r="X18" s="18"/>
      <c r="Y18" s="18"/>
      <c r="Z18" s="18"/>
      <c r="AA18" s="72"/>
      <c r="AB18" s="73"/>
      <c r="AC18" s="72"/>
      <c r="AD18" s="20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s="17" customFormat="1" x14ac:dyDescent="0.3">
      <c r="A19" s="26" t="str">
        <f>IFERROR(VLOOKUP($R59,$R$5:$AP$60,$R$1,0),"")</f>
        <v>Уникальный код клиента, присвоенный иностранным юридическим лицом</v>
      </c>
      <c r="B19" s="26" t="str">
        <f>IFERROR(VLOOKUP($R59,$R$5:$AP$60,$R$1+1,0),"")</f>
        <v>Данное поле отображается в случае выбора в поле "В отношении регистрируемого лица, являющегося клиентом иностранной организации-брокера или доверительного управляющего, трансграничная передача сведений запрещена личным законом указанной иностранной организации" варианта "да"</v>
      </c>
      <c r="C19" s="26" t="str">
        <f>IFERROR(VLOOKUP($R59,$R$5:$AP$60,$R$1+2,0),"")</f>
        <v>От 7 до 9 символов (цифры, латиница/кириллица любого регистра, «.» - точка, «_» - подчеркивание, «#» - решетка)</v>
      </c>
      <c r="D19" s="27" t="str">
        <f>IFERROR(VLOOKUP($R59,$R$5:$AP$60,$R$1+3,0),"")</f>
        <v>О</v>
      </c>
      <c r="E19" s="5"/>
      <c r="F19" s="5"/>
      <c r="G19" s="5"/>
      <c r="H19" s="5"/>
      <c r="I19" s="5"/>
      <c r="J19" s="5"/>
      <c r="K19" s="5"/>
      <c r="L19" s="5"/>
      <c r="S19" s="35"/>
      <c r="T19" s="18"/>
      <c r="U19" s="18"/>
      <c r="V19" s="18"/>
      <c r="W19" s="36"/>
      <c r="X19" s="18"/>
      <c r="Y19" s="18"/>
      <c r="Z19" s="18"/>
      <c r="AA19" s="72"/>
      <c r="AB19" s="73"/>
      <c r="AC19" s="72"/>
      <c r="AD19" s="20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</row>
    <row r="20" spans="1:42" s="17" customFormat="1" ht="100.8" x14ac:dyDescent="0.3">
      <c r="A20" s="26" t="str">
        <f>IFERROR(VLOOKUP($R20,$R$5:$AP$57,$R$1,0),"")</f>
        <v>Страна</v>
      </c>
      <c r="B20" s="26" t="str">
        <f>IFERROR(VLOOKUP($R20,$R$5:$AP$57,$R$1+1,0),"")</f>
        <v>Необходимо выбрать из списка нужное значение</v>
      </c>
      <c r="C20" s="26" t="str">
        <f>IFERROR(VLOOKUP($R20,$R$5:$AP$57,$R$1+2,0),"")</f>
        <v>Выбор из списка: "643 - Российская Федерация"; "000 - Без гражданства"; "895 - Абхазия"; "036 - Австралия"; … ; "392 - Япония"</v>
      </c>
      <c r="D20" s="27" t="str">
        <f>IFERROR(VLOOKUP($R20,$R$5:$AP$57,$R$1+3,0),"")</f>
        <v>О</v>
      </c>
      <c r="E20" s="5"/>
      <c r="F20" s="5"/>
      <c r="G20" s="5"/>
      <c r="H20" s="5"/>
      <c r="I20" s="5"/>
      <c r="J20" s="5"/>
      <c r="K20" s="5"/>
      <c r="L20" s="5"/>
      <c r="R20" s="17">
        <v>13</v>
      </c>
      <c r="S20" s="36" t="s">
        <v>56</v>
      </c>
      <c r="T20" s="18" t="s">
        <v>25</v>
      </c>
      <c r="U20" s="18" t="s">
        <v>122</v>
      </c>
      <c r="V20" s="18" t="s">
        <v>21</v>
      </c>
      <c r="W20" s="36" t="s">
        <v>57</v>
      </c>
      <c r="X20" s="18" t="s">
        <v>223</v>
      </c>
      <c r="Y20" s="18" t="s">
        <v>232</v>
      </c>
      <c r="Z20" s="18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100.8" x14ac:dyDescent="0.3">
      <c r="A21" s="26" t="str">
        <f>IFERROR(VLOOKUP($R21,$R$5:$AP$57,$R$1,0),"")</f>
        <v>Тип документа физического лица</v>
      </c>
      <c r="B21" s="26" t="str">
        <f>IFERROR(VLOOKUP($R21,$R$5:$AP$57,$R$1+1,0),"")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1" s="26" t="str">
        <f>IFERROR(VLOOKUP($R21,$R$5:$AP$57,$R$1+2,0),"")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21" s="27" t="str">
        <f>IFERROR(VLOOKUP($R21,$R$5:$AP$57,$R$1+3,0),"")</f>
        <v>О</v>
      </c>
      <c r="E21" s="5"/>
      <c r="F21" s="5"/>
      <c r="G21" s="5"/>
      <c r="H21" s="5"/>
      <c r="I21" s="5"/>
      <c r="J21" s="5"/>
      <c r="K21" s="5"/>
      <c r="L21" s="5"/>
      <c r="R21" s="17">
        <v>14</v>
      </c>
      <c r="S21" s="36" t="s">
        <v>57</v>
      </c>
      <c r="T21" s="18" t="s">
        <v>223</v>
      </c>
      <c r="U21" s="18" t="s">
        <v>232</v>
      </c>
      <c r="V21" s="18" t="s">
        <v>21</v>
      </c>
      <c r="W21" s="36" t="s">
        <v>58</v>
      </c>
      <c r="X21" s="18" t="s">
        <v>224</v>
      </c>
      <c r="Y21" s="35" t="s">
        <v>63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72" x14ac:dyDescent="0.3">
      <c r="A22" s="26" t="str">
        <f>IFERROR(VLOOKUP($R22,$R$5:$AP$57,$R$1,0),"")</f>
        <v>Данные паспорта РФ</v>
      </c>
      <c r="B22" s="26" t="str">
        <f>IFERROR(VLOOKUP($R22,$R$5:$AP$57,$R$1+1,0),"")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22" s="26" t="str">
        <f>IFERROR(VLOOKUP($R22,$R$5:$AP$57,$R$1+2,0),"")</f>
        <v>10 цифр с пробелами после второго и четвертого символов (2 цифры + " " + 2 цифры + " " + 6 цифр)</v>
      </c>
      <c r="D22" s="27" t="str">
        <f>IFERROR(VLOOKUP($R22,$R$5:$AP$57,$R$1+3,0),"")</f>
        <v>О</v>
      </c>
      <c r="E22" s="5"/>
      <c r="F22" s="5"/>
      <c r="G22" s="5"/>
      <c r="H22" s="5"/>
      <c r="I22" s="5"/>
      <c r="J22" s="5"/>
      <c r="K22" s="5"/>
      <c r="L22" s="5"/>
      <c r="R22" s="17">
        <v>15</v>
      </c>
      <c r="S22" s="36" t="s">
        <v>58</v>
      </c>
      <c r="T22" s="18" t="s">
        <v>224</v>
      </c>
      <c r="U22" s="35" t="s">
        <v>63</v>
      </c>
      <c r="V22" s="36" t="s">
        <v>21</v>
      </c>
      <c r="W22" s="36" t="s">
        <v>59</v>
      </c>
      <c r="X22" s="18" t="s">
        <v>225</v>
      </c>
      <c r="Y22" s="35" t="s">
        <v>64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72" x14ac:dyDescent="0.3">
      <c r="A23" s="26" t="str">
        <f>IFERROR(VLOOKUP($R23,$R$5:$AP$57,$R$1,0),"")</f>
        <v>Данные паспорта СССР</v>
      </c>
      <c r="B23" s="26" t="str">
        <f>IFERROR(VLOOKUP($R23,$R$5:$AP$57,$R$1+1,0),"")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3" s="26" t="str">
        <f>IFERROR(VLOOKUP($R23,$R$5:$AP$57,$R$1+2,0),"")</f>
        <v>Римские цифры в латинском регистре (до 6 символов) + "-" + 2 буквы кириллицей + " " + 6 цифр</v>
      </c>
      <c r="D23" s="27" t="str">
        <f>IFERROR(VLOOKUP($R23,$R$5:$AP$57,$R$1+3,0),"")</f>
        <v>О</v>
      </c>
      <c r="E23" s="5"/>
      <c r="F23" s="5"/>
      <c r="G23" s="5"/>
      <c r="H23" s="5"/>
      <c r="I23" s="5"/>
      <c r="J23" s="5"/>
      <c r="K23" s="5"/>
      <c r="L23" s="5"/>
      <c r="R23" s="17">
        <v>16</v>
      </c>
      <c r="S23" s="36" t="s">
        <v>59</v>
      </c>
      <c r="T23" s="18" t="s">
        <v>225</v>
      </c>
      <c r="U23" s="35" t="s">
        <v>64</v>
      </c>
      <c r="V23" s="36" t="s">
        <v>21</v>
      </c>
      <c r="W23" s="36" t="s">
        <v>60</v>
      </c>
      <c r="X23" s="18" t="s">
        <v>226</v>
      </c>
      <c r="Y23" s="35" t="s">
        <v>65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72" x14ac:dyDescent="0.3">
      <c r="A24" s="26" t="str">
        <f>IFERROR(VLOOKUP($R24,$R$5:$AP$57,$R$1,0),"")</f>
        <v>Данные свидетельства о рождении</v>
      </c>
      <c r="B24" s="26" t="str">
        <f>IFERROR(VLOOKUP($R24,$R$5:$AP$57,$R$1+1,0),"")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4" s="26" t="str">
        <f>IFERROR(VLOOKUP($R24,$R$5:$AP$57,$R$1+2,0),"")</f>
        <v>До 20 символов, цифры и любые буквы</v>
      </c>
      <c r="D24" s="27" t="str">
        <f>IFERROR(VLOOKUP($R24,$R$5:$AP$57,$R$1+3,0),"")</f>
        <v>О</v>
      </c>
      <c r="E24" s="5"/>
      <c r="F24" s="5"/>
      <c r="G24" s="5"/>
      <c r="H24" s="5"/>
      <c r="I24" s="5"/>
      <c r="J24" s="5"/>
      <c r="K24" s="5"/>
      <c r="L24" s="5"/>
      <c r="R24" s="17">
        <v>17</v>
      </c>
      <c r="S24" s="36" t="s">
        <v>60</v>
      </c>
      <c r="T24" s="18" t="s">
        <v>226</v>
      </c>
      <c r="U24" s="35" t="s">
        <v>65</v>
      </c>
      <c r="V24" s="36" t="s">
        <v>21</v>
      </c>
      <c r="W24" s="36" t="s">
        <v>61</v>
      </c>
      <c r="X24" s="18" t="s">
        <v>227</v>
      </c>
      <c r="Y24" s="35" t="s">
        <v>65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x14ac:dyDescent="0.3">
      <c r="A25" s="26" t="str">
        <f>IFERROR(VLOOKUP($R54,$R$5:$AP$57,$R$1,0),"")</f>
        <v>Вид документа</v>
      </c>
      <c r="B25" s="26" t="str">
        <f>IFERROR(VLOOKUP($R54,$R$5:$AP$57,$R$1+1,0),"")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25" s="26" t="str">
        <f>IFERROR(VLOOKUP($R54,$R$5:$AP$57,$R$1+2,0),"")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25" s="27" t="str">
        <f>IFERROR(VLOOKUP($R54,$R$5:$AP$57,$R$1+3,0),"")</f>
        <v>О</v>
      </c>
      <c r="E25" s="5"/>
      <c r="F25" s="5"/>
      <c r="G25" s="5"/>
      <c r="H25" s="5"/>
      <c r="I25" s="5"/>
      <c r="J25" s="5"/>
      <c r="K25" s="5"/>
      <c r="L25" s="5"/>
      <c r="S25" s="36"/>
      <c r="T25" s="18"/>
      <c r="U25" s="35"/>
      <c r="V25" s="36"/>
      <c r="W25" s="36"/>
      <c r="X25" s="18"/>
      <c r="Y25" s="35"/>
      <c r="Z25" s="36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s="17" customFormat="1" x14ac:dyDescent="0.3">
      <c r="A26" s="26" t="str">
        <f>IFERROR(VLOOKUP($R55,$R$5:$AP$57,$R$1,0),"")</f>
        <v>Серия и номер паспорта иностранного гражданина</v>
      </c>
      <c r="B26" s="26" t="str">
        <f>IFERROR(VLOOKUP($R55,$R$5:$AP$57,$R$1+1,0),"")</f>
        <v>Данное поле отображается в случае выбора в поле "Вид документа" варианта "Паспорт иностранного гражданина"</v>
      </c>
      <c r="C26" s="26" t="str">
        <f>IFERROR(VLOOKUP($R55,$R$5:$AP$57,$R$1+2,0),"")</f>
        <v>От 1 до 20 символов, цифры и любые буквы</v>
      </c>
      <c r="D26" s="27" t="str">
        <f>IFERROR(VLOOKUP($R55,$R$5:$AP$57,$R$1+3,0),"")</f>
        <v>О</v>
      </c>
      <c r="E26" s="5"/>
      <c r="F26" s="5"/>
      <c r="G26" s="5"/>
      <c r="H26" s="5"/>
      <c r="I26" s="5"/>
      <c r="J26" s="5"/>
      <c r="K26" s="5"/>
      <c r="L26" s="5"/>
      <c r="S26" s="36"/>
      <c r="T26" s="18"/>
      <c r="U26" s="35"/>
      <c r="V26" s="36"/>
      <c r="W26" s="36"/>
      <c r="X26" s="18"/>
      <c r="Y26" s="35"/>
      <c r="Z26" s="36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s="17" customFormat="1" x14ac:dyDescent="0.3">
      <c r="A27" s="26" t="str">
        <f>IFERROR(VLOOKUP($R56,$R$5:$AP$57,$R$1,0),"")</f>
        <v>Название документа, удостоверяющего личность иностранного гражданина</v>
      </c>
      <c r="B27" s="26" t="str">
        <f>IFERROR(VLOOKUP($R56,$R$5:$AP$57,$R$1+1,0),"")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7" s="26" t="str">
        <f>IFERROR(VLOOKUP($R56,$R$5:$AP$57,$R$1+2,0),"")</f>
        <v>От 1 до 20 символов, цифры и любые буквы</v>
      </c>
      <c r="D27" s="27" t="str">
        <f>IFERROR(VLOOKUP($R56,$R$5:$AP$57,$R$1+3,0),"")</f>
        <v>О</v>
      </c>
      <c r="E27" s="5"/>
      <c r="F27" s="5"/>
      <c r="G27" s="5"/>
      <c r="H27" s="5"/>
      <c r="I27" s="5"/>
      <c r="J27" s="5"/>
      <c r="K27" s="5"/>
      <c r="L27" s="5"/>
      <c r="S27" s="36"/>
      <c r="T27" s="18"/>
      <c r="U27" s="35"/>
      <c r="V27" s="36"/>
      <c r="W27" s="36"/>
      <c r="X27" s="18"/>
      <c r="Y27" s="35"/>
      <c r="Z27" s="36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s="17" customFormat="1" x14ac:dyDescent="0.3">
      <c r="A28" s="26" t="str">
        <f>IFERROR(VLOOKUP($R57,$R$5:$AP$57,$R$1,0),"")</f>
        <v>Реквизиты документа, удостоверяющего личность иностранного гражданина</v>
      </c>
      <c r="B28" s="26" t="str">
        <f>IFERROR(VLOOKUP($R57,$R$5:$AP$57,$R$1+1,0),"")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8" s="26" t="str">
        <f>IFERROR(VLOOKUP($R57,$R$5:$AP$57,$R$1+2,0),"")</f>
        <v>От 1 до 20 символов, цифр и любые буквы</v>
      </c>
      <c r="D28" s="27" t="str">
        <f>IFERROR(VLOOKUP($R57,$R$5:$AP$57,$R$1+3,0),"")</f>
        <v>О</v>
      </c>
      <c r="E28" s="5"/>
      <c r="F28" s="5"/>
      <c r="G28" s="5"/>
      <c r="H28" s="5"/>
      <c r="I28" s="5"/>
      <c r="J28" s="5"/>
      <c r="K28" s="5"/>
      <c r="L28" s="5"/>
      <c r="S28" s="36"/>
      <c r="T28" s="18"/>
      <c r="U28" s="35"/>
      <c r="V28" s="36"/>
      <c r="W28" s="36"/>
      <c r="X28" s="18"/>
      <c r="Y28" s="35"/>
      <c r="Z28" s="36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s="17" customFormat="1" ht="100.8" x14ac:dyDescent="0.3">
      <c r="A29" s="26" t="str">
        <f>IFERROR(VLOOKUP($R31,$R$5:$AP$57,$R$1,0),"")</f>
        <v>Клиент имеет законного представителя?</v>
      </c>
      <c r="B29" s="26" t="str">
        <f>IFERROR(VLOOKUP($R31,$R$5:$AP$57,$R$1+1,0),"")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9" s="26" t="str">
        <f>IFERROR(VLOOKUP($R31,$R$5:$AP$57,$R$1+2,0),"")</f>
        <v>Выбор из списка: "да"; "нет"</v>
      </c>
      <c r="D29" s="27" t="str">
        <f>IFERROR(VLOOKUP($R31,$R$5:$AP$57,$R$1+3,0),"")</f>
        <v>О</v>
      </c>
      <c r="E29" s="5"/>
      <c r="F29" s="5"/>
      <c r="G29" s="5"/>
      <c r="H29" s="5"/>
      <c r="I29" s="5"/>
      <c r="J29" s="5"/>
      <c r="K29" s="5"/>
      <c r="L29" s="5"/>
      <c r="R29" s="17">
        <v>18</v>
      </c>
      <c r="S29" s="36" t="s">
        <v>61</v>
      </c>
      <c r="T29" s="18" t="s">
        <v>227</v>
      </c>
      <c r="U29" s="35" t="s">
        <v>65</v>
      </c>
      <c r="V29" s="36" t="s">
        <v>21</v>
      </c>
      <c r="W29" s="44" t="s">
        <v>220</v>
      </c>
      <c r="X29" s="18" t="s">
        <v>233</v>
      </c>
      <c r="Y29" s="35" t="s">
        <v>65</v>
      </c>
      <c r="Z29" s="36" t="s">
        <v>21</v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100.8" x14ac:dyDescent="0.3">
      <c r="A30" s="26" t="str">
        <f>IFERROR(VLOOKUP($R32,$R$5:$AP$57,$R$1,0),"")</f>
        <v>Тип документа законного представителя клиента</v>
      </c>
      <c r="B30" s="26" t="str">
        <f>IFERROR(VLOOKUP($R32,$R$5:$AP$57,$R$1+1,0),"")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30" s="26" t="str">
        <f>IFERROR(VLOOKUP($R32,$R$5:$AP$57,$R$1+2,0),"")</f>
        <v>Выбор из списка: "Паспорт РФ"; "Паспорт СССР"; "Документ, удостоверяющий личность гражданина соответствующего государства"</v>
      </c>
      <c r="D30" s="27" t="str">
        <f>IFERROR(VLOOKUP($R32,$R$5:$AP$57,$R$1+3,0),"")</f>
        <v>О</v>
      </c>
      <c r="E30" s="5"/>
      <c r="F30" s="5"/>
      <c r="G30" s="5"/>
      <c r="H30" s="5"/>
      <c r="I30" s="5"/>
      <c r="J30" s="5"/>
      <c r="K30" s="5"/>
      <c r="L30" s="5"/>
      <c r="R30" s="17">
        <v>19</v>
      </c>
      <c r="S30" s="44" t="s">
        <v>220</v>
      </c>
      <c r="T30" s="18" t="s">
        <v>233</v>
      </c>
      <c r="U30" s="35" t="s">
        <v>65</v>
      </c>
      <c r="V30" s="36" t="s">
        <v>21</v>
      </c>
      <c r="W30" s="36" t="s">
        <v>66</v>
      </c>
      <c r="X30" s="18" t="s">
        <v>223</v>
      </c>
      <c r="Y30" s="18" t="s">
        <v>119</v>
      </c>
      <c r="Z30" s="36" t="s">
        <v>21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72" x14ac:dyDescent="0.3">
      <c r="A31" s="26" t="str">
        <f>IFERROR(VLOOKUP($R33,$R$5:$AP$57,$R$1,0),"")</f>
        <v>Данные паспорта РФ</v>
      </c>
      <c r="B31" s="26" t="str">
        <f>IFERROR(VLOOKUP($R33,$R$5:$AP$57,$R$1+1,0),"")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1" s="26" t="str">
        <f>IFERROR(VLOOKUP($R33,$R$5:$AP$57,$R$1+2,0),"")</f>
        <v>10 цифр с пробелами после второго и четвертого символов (2 цифры + " " + 2 цифры + " " + 6 цифр)</v>
      </c>
      <c r="D31" s="27" t="str">
        <f>IFERROR(VLOOKUP($R33,$R$5:$AP$57,$R$1+3,0),"")</f>
        <v>О</v>
      </c>
      <c r="E31" s="5"/>
      <c r="F31" s="5"/>
      <c r="G31" s="5"/>
      <c r="H31" s="5"/>
      <c r="I31" s="5"/>
      <c r="J31" s="5"/>
      <c r="K31" s="5"/>
      <c r="L31" s="5"/>
      <c r="R31" s="17">
        <v>20</v>
      </c>
      <c r="S31" s="36" t="s">
        <v>66</v>
      </c>
      <c r="T31" s="18" t="s">
        <v>223</v>
      </c>
      <c r="U31" s="18" t="s">
        <v>119</v>
      </c>
      <c r="V31" s="36" t="s">
        <v>21</v>
      </c>
      <c r="W31" s="36" t="s">
        <v>67</v>
      </c>
      <c r="X31" s="18" t="s">
        <v>228</v>
      </c>
      <c r="Y31" s="18" t="s">
        <v>339</v>
      </c>
      <c r="Z31" s="36" t="s">
        <v>21</v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ht="86.4" x14ac:dyDescent="0.3">
      <c r="A32" s="26" t="str">
        <f>IFERROR(VLOOKUP($R54,$R$5:$AP$57,$R$1,0),"")</f>
        <v>Вид документа</v>
      </c>
      <c r="B32" s="26" t="str">
        <f>IFERROR(VLOOKUP($R54,$R$5:$AP$57,$R$1+1,0),"")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2" s="26" t="str">
        <f>IFERROR(VLOOKUP($R54,$R$5:$AP$57,$R$1+2,0),"")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32" s="27" t="str">
        <f>IFERROR(VLOOKUP($R54,$R$5:$AP$57,$R$1+3,0),"")</f>
        <v>О</v>
      </c>
      <c r="E32" s="5"/>
      <c r="F32" s="5"/>
      <c r="G32" s="5"/>
      <c r="H32" s="5"/>
      <c r="I32" s="5"/>
      <c r="J32" s="5"/>
      <c r="K32" s="5"/>
      <c r="L32" s="5"/>
      <c r="R32" s="17">
        <v>21</v>
      </c>
      <c r="S32" s="36" t="s">
        <v>67</v>
      </c>
      <c r="T32" s="18" t="s">
        <v>228</v>
      </c>
      <c r="U32" s="18" t="s">
        <v>339</v>
      </c>
      <c r="V32" s="36" t="s">
        <v>21</v>
      </c>
      <c r="W32" s="36" t="s">
        <v>58</v>
      </c>
      <c r="X32" s="18" t="s">
        <v>229</v>
      </c>
      <c r="Y32" s="35" t="s">
        <v>63</v>
      </c>
      <c r="Z32" s="36" t="s">
        <v>21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s="17" customFormat="1" ht="42" customHeight="1" x14ac:dyDescent="0.3">
      <c r="A33" s="26" t="str">
        <f>IFERROR(VLOOKUP($R55,$R$5:$AP$57,$R$1,0),"")</f>
        <v>Серия и номер паспорта иностранного гражданина</v>
      </c>
      <c r="B33" s="26" t="str">
        <f>IFERROR(VLOOKUP($R55,$R$5:$AP$57,$R$1+1,0),"")</f>
        <v>Данное поле отображается в случае выбора в поле "Вид документа" варианта "Паспорт иностранного гражданина"</v>
      </c>
      <c r="C33" s="26" t="str">
        <f>IFERROR(VLOOKUP($R55,$R$5:$AP$57,$R$1+2,0),"")</f>
        <v>От 1 до 20 символов, цифры и любые буквы</v>
      </c>
      <c r="D33" s="27" t="str">
        <f>IFERROR(VLOOKUP($R55,$R$5:$AP$57,$R$1+3,0),"")</f>
        <v>О</v>
      </c>
      <c r="E33" s="5"/>
      <c r="F33" s="5"/>
      <c r="G33" s="5"/>
      <c r="H33" s="5"/>
      <c r="I33" s="5"/>
      <c r="J33" s="5"/>
      <c r="K33" s="5"/>
      <c r="L33" s="5"/>
      <c r="R33" s="17">
        <v>22</v>
      </c>
      <c r="S33" s="36" t="s">
        <v>58</v>
      </c>
      <c r="T33" s="18" t="s">
        <v>229</v>
      </c>
      <c r="U33" s="35" t="s">
        <v>63</v>
      </c>
      <c r="V33" s="36" t="s">
        <v>21</v>
      </c>
      <c r="W33" s="36" t="s">
        <v>59</v>
      </c>
      <c r="X33" s="18" t="s">
        <v>230</v>
      </c>
      <c r="Y33" s="35" t="s">
        <v>64</v>
      </c>
      <c r="Z33" s="36" t="s">
        <v>21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s="17" customFormat="1" x14ac:dyDescent="0.3">
      <c r="A34" s="26" t="str">
        <f>IFERROR(VLOOKUP($R56,$R$5:$AP$57,$R$1,0),"")</f>
        <v>Название документа, удостоверяющего личность иностранного гражданина</v>
      </c>
      <c r="B34" s="26" t="str">
        <f>IFERROR(VLOOKUP($R56,$R$5:$AP$57,$R$1+1,0),"")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4" s="26" t="str">
        <f>IFERROR(VLOOKUP($R56,$R$5:$AP$57,$R$1+2,0),"")</f>
        <v>От 1 до 20 символов, цифры и любые буквы</v>
      </c>
      <c r="D34" s="27" t="str">
        <f>IFERROR(VLOOKUP($R56,$R$5:$AP$57,$R$1+3,0),"")</f>
        <v>О</v>
      </c>
      <c r="E34" s="5"/>
      <c r="F34" s="5"/>
      <c r="G34" s="5"/>
      <c r="H34" s="5"/>
      <c r="I34" s="5"/>
      <c r="J34" s="5"/>
      <c r="K34" s="5"/>
      <c r="L34" s="5"/>
      <c r="S34" s="36"/>
      <c r="T34" s="18"/>
      <c r="U34" s="35"/>
      <c r="V34" s="36"/>
      <c r="W34" s="36"/>
      <c r="X34" s="18"/>
      <c r="Y34" s="35"/>
      <c r="Z34" s="36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s="17" customFormat="1" x14ac:dyDescent="0.3">
      <c r="A35" s="26" t="str">
        <f>IFERROR(VLOOKUP($R57,$R$5:$AP$57,$R$1,0),"")</f>
        <v>Реквизиты документа, удостоверяющего личность иностранного гражданина</v>
      </c>
      <c r="B35" s="26" t="str">
        <f>IFERROR(VLOOKUP($R57,$R$5:$AP$57,$R$1+1,0),"")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5" s="26" t="str">
        <f>IFERROR(VLOOKUP($R57,$R$5:$AP$57,$R$1+2,0),"")</f>
        <v>От 1 до 20 символов, цифр и любые буквы</v>
      </c>
      <c r="D35" s="27" t="str">
        <f>IFERROR(VLOOKUP($R57,$R$5:$AP$57,$R$1+3,0),"")</f>
        <v>О</v>
      </c>
      <c r="E35" s="5"/>
      <c r="F35" s="5"/>
      <c r="G35" s="5"/>
      <c r="H35" s="5"/>
      <c r="I35" s="5"/>
      <c r="J35" s="5"/>
      <c r="K35" s="5"/>
      <c r="L35" s="5"/>
      <c r="S35" s="36"/>
      <c r="T35" s="18"/>
      <c r="U35" s="35"/>
      <c r="V35" s="36"/>
      <c r="W35" s="36"/>
      <c r="X35" s="18"/>
      <c r="Y35" s="35"/>
      <c r="Z35" s="36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</row>
    <row r="36" spans="1:42" s="17" customFormat="1" x14ac:dyDescent="0.3">
      <c r="A36" s="26" t="str">
        <f t="shared" ref="A36:A44" si="4">IFERROR(VLOOKUP($R40,$R$5:$AP$57,$R$1,0),"")</f>
        <v>ИНН РФ</v>
      </c>
      <c r="B36" s="26" t="str">
        <f t="shared" ref="B36:B44" si="5">IFERROR(VLOOKUP($R40,$R$5:$AP$57,$R$1+1,0),"")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6" s="26" t="str">
        <f t="shared" ref="C36:C44" si="6">IFERROR(VLOOKUP($R40,$R$5:$AP$57,$R$1+2,0),"")</f>
        <v xml:space="preserve">10 цифровых символов </v>
      </c>
      <c r="D36" s="27" t="str">
        <f t="shared" ref="D36:D44" si="7">IFERROR(VLOOKUP($R40,$R$5:$AP$57,$R$1+3,0),"")</f>
        <v>О</v>
      </c>
      <c r="E36" s="5"/>
      <c r="F36" s="5"/>
      <c r="G36" s="5"/>
      <c r="H36" s="5"/>
      <c r="I36" s="5"/>
      <c r="J36" s="5"/>
      <c r="K36" s="5"/>
      <c r="L36" s="5"/>
      <c r="S36" s="36"/>
      <c r="T36" s="18"/>
      <c r="U36" s="35"/>
      <c r="V36" s="36"/>
      <c r="W36" s="36"/>
      <c r="X36" s="18"/>
      <c r="Y36" s="35"/>
      <c r="Z36" s="36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</row>
    <row r="37" spans="1:42" s="17" customFormat="1" x14ac:dyDescent="0.3">
      <c r="A37" s="26" t="str">
        <f t="shared" si="4"/>
        <v>ИНН нерезидента</v>
      </c>
      <c r="B37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6" t="str">
        <f t="shared" si="6"/>
        <v>10 цифровых символов без пробелов, начинается всегда с «99»</v>
      </c>
      <c r="D37" s="27" t="str">
        <f t="shared" si="7"/>
        <v>У</v>
      </c>
      <c r="E37" s="5"/>
      <c r="F37" s="5"/>
      <c r="G37" s="5"/>
      <c r="H37" s="5"/>
      <c r="I37" s="5"/>
      <c r="J37" s="5"/>
      <c r="K37" s="5"/>
      <c r="L37" s="5"/>
      <c r="S37" s="36"/>
      <c r="T37" s="18"/>
      <c r="U37" s="35"/>
      <c r="V37" s="36"/>
      <c r="W37" s="36"/>
      <c r="X37" s="18"/>
      <c r="Y37" s="35"/>
      <c r="Z37" s="36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2" s="17" customFormat="1" ht="100.8" x14ac:dyDescent="0.3">
      <c r="A38" s="26" t="str">
        <f t="shared" si="4"/>
        <v xml:space="preserve">БИК	</v>
      </c>
      <c r="B38" s="26" t="str">
        <f t="shared" si="5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8" s="26" t="str">
        <f t="shared" si="6"/>
        <v>До 9 цифровых символов без пробелов</v>
      </c>
      <c r="D38" s="27" t="str">
        <f t="shared" si="7"/>
        <v>У</v>
      </c>
      <c r="E38" s="5"/>
      <c r="F38" s="5"/>
      <c r="G38" s="5"/>
      <c r="H38" s="5"/>
      <c r="I38" s="5"/>
      <c r="J38" s="5"/>
      <c r="K38" s="5"/>
      <c r="L38" s="5"/>
      <c r="R38" s="17">
        <v>23</v>
      </c>
      <c r="S38" s="36" t="s">
        <v>59</v>
      </c>
      <c r="T38" s="18" t="s">
        <v>230</v>
      </c>
      <c r="U38" s="35" t="s">
        <v>64</v>
      </c>
      <c r="V38" s="36" t="s">
        <v>21</v>
      </c>
      <c r="W38" s="36" t="s">
        <v>61</v>
      </c>
      <c r="X38" s="18" t="s">
        <v>231</v>
      </c>
      <c r="Y38" s="35" t="s">
        <v>65</v>
      </c>
      <c r="Z38" s="36" t="s">
        <v>21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17" customFormat="1" ht="115.2" x14ac:dyDescent="0.3">
      <c r="A39" s="26" t="str">
        <f t="shared" si="4"/>
        <v xml:space="preserve">Укажите лицензионную деятельность. </v>
      </c>
      <c r="B39" s="26" t="str">
        <f t="shared" si="5"/>
        <v>Если Юридическое лицо имеет банковскую лицензию на территории Российская Федерация необходимо заполнить  чек-бокс</v>
      </c>
      <c r="C39" s="26" t="str">
        <f t="shared" si="6"/>
        <v>-</v>
      </c>
      <c r="D39" s="27" t="str">
        <f t="shared" si="7"/>
        <v>Н</v>
      </c>
      <c r="E39" s="5"/>
      <c r="F39" s="5"/>
      <c r="G39" s="5"/>
      <c r="H39" s="5"/>
      <c r="I39" s="5"/>
      <c r="J39" s="5"/>
      <c r="K39" s="5"/>
      <c r="L39" s="5"/>
      <c r="R39" s="17">
        <v>24</v>
      </c>
      <c r="S39" s="36" t="s">
        <v>341</v>
      </c>
      <c r="T39" s="18" t="s">
        <v>342</v>
      </c>
      <c r="U39" s="35" t="s">
        <v>65</v>
      </c>
      <c r="V39" s="36" t="s">
        <v>21</v>
      </c>
      <c r="W39" s="36" t="s">
        <v>68</v>
      </c>
      <c r="X39" s="18" t="s">
        <v>70</v>
      </c>
      <c r="Y39" s="35" t="s">
        <v>26</v>
      </c>
      <c r="Z39" s="36" t="s">
        <v>21</v>
      </c>
      <c r="AA39" s="18" t="s">
        <v>19</v>
      </c>
      <c r="AB39" s="18" t="s">
        <v>19</v>
      </c>
      <c r="AC39" s="18" t="s">
        <v>19</v>
      </c>
      <c r="AD39" s="18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s="17" customFormat="1" ht="72" x14ac:dyDescent="0.3">
      <c r="A40" s="26" t="str">
        <f t="shared" si="4"/>
        <v>Уникальный код иностранного юридического лица</v>
      </c>
      <c r="B40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40" s="26" t="str">
        <f t="shared" si="6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40" s="27" t="str">
        <f t="shared" si="7"/>
        <v>У</v>
      </c>
      <c r="E40" s="5"/>
      <c r="F40" s="5"/>
      <c r="G40" s="5"/>
      <c r="H40" s="5"/>
      <c r="I40" s="5"/>
      <c r="J40" s="5"/>
      <c r="K40" s="5"/>
      <c r="L40" s="5"/>
      <c r="R40" s="17">
        <v>25</v>
      </c>
      <c r="S40" s="36" t="s">
        <v>68</v>
      </c>
      <c r="T40" s="18" t="s">
        <v>70</v>
      </c>
      <c r="U40" s="35" t="s">
        <v>26</v>
      </c>
      <c r="V40" s="36" t="s">
        <v>21</v>
      </c>
      <c r="W40" s="36" t="s">
        <v>97</v>
      </c>
      <c r="X40" s="18" t="s">
        <v>101</v>
      </c>
      <c r="Y40" s="35" t="s">
        <v>102</v>
      </c>
      <c r="Z40" s="36" t="s">
        <v>24</v>
      </c>
      <c r="AA40" s="18" t="s">
        <v>19</v>
      </c>
      <c r="AB40" s="18" t="s">
        <v>19</v>
      </c>
      <c r="AC40" s="18" t="s">
        <v>19</v>
      </c>
      <c r="AD40" s="18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s="17" customFormat="1" ht="100.8" x14ac:dyDescent="0.3">
      <c r="A41" s="26" t="str">
        <f t="shared" si="4"/>
        <v>Код зарегистрированного в НРД клиента Участника</v>
      </c>
      <c r="B41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1" s="26" t="str">
        <f t="shared" si="6"/>
        <v>До 12 символов без пробелов - заглавные латинские буквы, цифры</v>
      </c>
      <c r="D41" s="27" t="str">
        <f t="shared" si="7"/>
        <v>Н</v>
      </c>
      <c r="E41" s="5"/>
      <c r="F41" s="5"/>
      <c r="G41" s="5"/>
      <c r="H41" s="5"/>
      <c r="I41" s="5"/>
      <c r="J41" s="5"/>
      <c r="K41" s="5"/>
      <c r="L41" s="5"/>
      <c r="R41" s="17">
        <v>26</v>
      </c>
      <c r="S41" s="36" t="s">
        <v>97</v>
      </c>
      <c r="T41" s="18" t="s">
        <v>101</v>
      </c>
      <c r="U41" s="35" t="s">
        <v>102</v>
      </c>
      <c r="V41" s="36" t="s">
        <v>24</v>
      </c>
      <c r="W41" s="36" t="s">
        <v>69</v>
      </c>
      <c r="X41" s="18" t="s">
        <v>101</v>
      </c>
      <c r="Y41" s="35" t="s">
        <v>135</v>
      </c>
      <c r="Z41" s="36" t="s">
        <v>24</v>
      </c>
      <c r="AA41" s="17" t="s">
        <v>19</v>
      </c>
      <c r="AB41" s="17" t="s">
        <v>19</v>
      </c>
      <c r="AC41" s="17" t="s">
        <v>19</v>
      </c>
      <c r="AD41" s="17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s="17" customFormat="1" ht="43.2" x14ac:dyDescent="0.3">
      <c r="A42" s="26" t="str">
        <f t="shared" si="4"/>
        <v>Применяемая ставка по дивидендам US-бумаг для клиента Участника по главе 3</v>
      </c>
      <c r="B42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2" s="26" t="str">
        <f t="shared" si="6"/>
        <v>Число от 0 до 30 с необязательными десятичной запятой и двумя цифрами после нее</v>
      </c>
      <c r="D42" s="27" t="str">
        <f t="shared" si="7"/>
        <v>Н</v>
      </c>
      <c r="E42" s="5"/>
      <c r="F42" s="5"/>
      <c r="G42" s="5"/>
      <c r="H42" s="5"/>
      <c r="I42" s="5"/>
      <c r="J42" s="5"/>
      <c r="K42" s="5"/>
      <c r="L42" s="5"/>
      <c r="R42" s="17">
        <v>27</v>
      </c>
      <c r="S42" s="18" t="s">
        <v>325</v>
      </c>
      <c r="T42" s="41" t="s">
        <v>321</v>
      </c>
      <c r="U42" s="18" t="s">
        <v>322</v>
      </c>
      <c r="V42" s="36" t="s">
        <v>24</v>
      </c>
      <c r="W42" s="18" t="s">
        <v>325</v>
      </c>
      <c r="X42" s="41" t="s">
        <v>321</v>
      </c>
      <c r="Y42" s="18" t="s">
        <v>322</v>
      </c>
      <c r="Z42" s="36" t="s">
        <v>24</v>
      </c>
      <c r="AA42" s="17" t="s">
        <v>19</v>
      </c>
      <c r="AB42" s="17" t="s">
        <v>19</v>
      </c>
      <c r="AC42" s="17" t="s">
        <v>19</v>
      </c>
      <c r="AD42" s="17" t="s">
        <v>19</v>
      </c>
      <c r="AE42" s="17" t="s">
        <v>19</v>
      </c>
      <c r="AF42" s="17" t="s">
        <v>19</v>
      </c>
      <c r="AG42" s="17" t="s">
        <v>19</v>
      </c>
      <c r="AH42" s="17" t="s">
        <v>19</v>
      </c>
      <c r="AI42" s="17" t="s">
        <v>19</v>
      </c>
      <c r="AJ42" s="17" t="s">
        <v>19</v>
      </c>
      <c r="AK42" s="17" t="s">
        <v>19</v>
      </c>
      <c r="AL42" s="17" t="s">
        <v>19</v>
      </c>
      <c r="AM42" s="17" t="s">
        <v>19</v>
      </c>
      <c r="AN42" s="17" t="s">
        <v>19</v>
      </c>
      <c r="AO42" s="17" t="s">
        <v>19</v>
      </c>
      <c r="AP42" s="17" t="s">
        <v>19</v>
      </c>
    </row>
    <row r="43" spans="1:42" s="17" customFormat="1" ht="28.8" x14ac:dyDescent="0.3">
      <c r="A43" s="26" t="str">
        <f t="shared" si="4"/>
        <v>Применяемая ставка по купонным доходам US-бумаг для клиента Участника по главе 3</v>
      </c>
      <c r="B43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3" s="26" t="str">
        <f t="shared" si="6"/>
        <v>Число от 0 до 30 с необязательными десятичной запятой и двумя цифрами после нее</v>
      </c>
      <c r="D43" s="27" t="str">
        <f t="shared" si="7"/>
        <v>Н</v>
      </c>
      <c r="E43" s="5"/>
      <c r="F43" s="5"/>
      <c r="G43" s="5"/>
      <c r="H43" s="5"/>
      <c r="I43" s="5"/>
      <c r="J43" s="5"/>
      <c r="K43" s="5"/>
      <c r="L43" s="5"/>
      <c r="R43" s="17">
        <v>28</v>
      </c>
      <c r="S43" s="17" t="s">
        <v>323</v>
      </c>
      <c r="T43" s="67" t="s">
        <v>324</v>
      </c>
      <c r="U43" s="17" t="s">
        <v>19</v>
      </c>
      <c r="V43" s="36" t="s">
        <v>22</v>
      </c>
      <c r="W43" s="17" t="s">
        <v>323</v>
      </c>
      <c r="X43" s="67" t="s">
        <v>324</v>
      </c>
      <c r="Y43" s="17" t="s">
        <v>19</v>
      </c>
      <c r="Z43" s="36" t="s">
        <v>22</v>
      </c>
      <c r="AA43" s="17" t="s">
        <v>19</v>
      </c>
      <c r="AB43" s="17" t="s">
        <v>19</v>
      </c>
      <c r="AC43" s="17" t="s">
        <v>19</v>
      </c>
      <c r="AD43" s="17" t="s">
        <v>19</v>
      </c>
      <c r="AE43" s="17" t="s">
        <v>19</v>
      </c>
      <c r="AF43" s="17" t="s">
        <v>19</v>
      </c>
      <c r="AG43" s="17" t="s">
        <v>19</v>
      </c>
      <c r="AH43" s="17" t="s">
        <v>19</v>
      </c>
      <c r="AI43" s="17" t="s">
        <v>19</v>
      </c>
      <c r="AJ43" s="17" t="s">
        <v>19</v>
      </c>
      <c r="AK43" s="17" t="s">
        <v>19</v>
      </c>
      <c r="AL43" s="17" t="s">
        <v>19</v>
      </c>
      <c r="AM43" s="17" t="s">
        <v>19</v>
      </c>
      <c r="AN43" s="17" t="s">
        <v>19</v>
      </c>
      <c r="AO43" s="17" t="s">
        <v>19</v>
      </c>
      <c r="AP43" s="17" t="s">
        <v>19</v>
      </c>
    </row>
    <row r="44" spans="1:42" s="17" customFormat="1" ht="100.8" x14ac:dyDescent="0.3">
      <c r="A44" s="26" t="str">
        <f t="shared" si="4"/>
        <v>Статус клиента Участника по главе 4</v>
      </c>
      <c r="B44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4" s="26" t="str">
        <f t="shared" si="6"/>
        <v>"NPFFI" или "RCNUS"</v>
      </c>
      <c r="D44" s="27" t="str">
        <f t="shared" si="7"/>
        <v>Н</v>
      </c>
      <c r="E44" s="5"/>
      <c r="F44" s="5"/>
      <c r="G44" s="5"/>
      <c r="H44" s="5"/>
      <c r="I44" s="5"/>
      <c r="J44" s="5"/>
      <c r="K44" s="5"/>
      <c r="L44" s="5"/>
      <c r="R44" s="17">
        <v>29</v>
      </c>
      <c r="S44" s="36" t="s">
        <v>69</v>
      </c>
      <c r="T44" s="18" t="s">
        <v>101</v>
      </c>
      <c r="U44" s="35" t="s">
        <v>135</v>
      </c>
      <c r="V44" s="36" t="s">
        <v>24</v>
      </c>
      <c r="W44" s="17" t="s">
        <v>19</v>
      </c>
      <c r="X44" s="17" t="s">
        <v>19</v>
      </c>
      <c r="Y44" s="17" t="s">
        <v>19</v>
      </c>
      <c r="Z44" s="17" t="s">
        <v>19</v>
      </c>
      <c r="AA44" s="18" t="s">
        <v>19</v>
      </c>
      <c r="AB44" s="18" t="s">
        <v>19</v>
      </c>
      <c r="AC44" s="18" t="s">
        <v>19</v>
      </c>
      <c r="AD44" s="18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s="17" customFormat="1" ht="78.599999999999994" customHeight="1" x14ac:dyDescent="0.3">
      <c r="A45" s="9" t="str">
        <f>IFERROR(VLOOKUP($R61,$R$5:$AP$70,$R$1,0),"")</f>
        <v>Категория клиента</v>
      </c>
      <c r="B45" s="9" t="str">
        <f>IFERROR(VLOOKUP($R61,$R$5:$AP$70,$R$1+1,0),"")</f>
        <v>Данное поле отображается если в полях:
"Тип операции по клиенту" выбрано значение (А), (L).
Запрещено вносить персональные данные, определяемые таковыми согласно Федеральному закону от 27.07.2006 N 152-ФЗ "О персональных данных"</v>
      </c>
      <c r="C45" s="9" t="str">
        <f>IFERROR(VLOOKUP($R61,$R$5:$AP$70,$R$1+2,0),"")</f>
        <v>Ограничение по вводу - 5 символов</v>
      </c>
      <c r="D45" s="10" t="str">
        <f>IFERROR(VLOOKUP($R61,$R$5:$AP$70,$R$1+3,0),"")</f>
        <v>Н</v>
      </c>
      <c r="E45" s="5"/>
      <c r="F45" s="5"/>
      <c r="G45" s="5"/>
      <c r="H45" s="5"/>
      <c r="I45" s="5"/>
      <c r="J45" s="5"/>
      <c r="K45" s="5"/>
      <c r="L45" s="5"/>
      <c r="R45" s="17">
        <v>30</v>
      </c>
      <c r="S45" s="67" t="s">
        <v>303</v>
      </c>
      <c r="T45" s="68" t="s">
        <v>304</v>
      </c>
      <c r="U45" s="67" t="s">
        <v>305</v>
      </c>
      <c r="V45" s="10" t="s">
        <v>22</v>
      </c>
      <c r="AA45" s="18" t="s">
        <v>19</v>
      </c>
      <c r="AB45" s="18" t="s">
        <v>19</v>
      </c>
      <c r="AC45" s="18" t="s">
        <v>19</v>
      </c>
      <c r="AD45" s="18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s="17" customFormat="1" ht="57.6" x14ac:dyDescent="0.3">
      <c r="A46" s="19"/>
      <c r="B46" s="19"/>
      <c r="C46" s="19"/>
      <c r="D46" s="20"/>
      <c r="E46" s="5"/>
      <c r="F46" s="5"/>
      <c r="G46" s="5"/>
      <c r="H46" s="5"/>
      <c r="I46" s="5"/>
      <c r="J46" s="5"/>
      <c r="K46" s="5"/>
      <c r="L46" s="5"/>
      <c r="R46" s="17">
        <v>31</v>
      </c>
      <c r="S46" s="67" t="s">
        <v>306</v>
      </c>
      <c r="T46" s="68" t="s">
        <v>304</v>
      </c>
      <c r="U46" s="67" t="s">
        <v>307</v>
      </c>
      <c r="V46" s="10" t="s">
        <v>22</v>
      </c>
      <c r="AA46" s="18" t="s">
        <v>19</v>
      </c>
      <c r="AB46" s="18" t="s">
        <v>19</v>
      </c>
      <c r="AC46" s="18" t="s">
        <v>19</v>
      </c>
      <c r="AD46" s="18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s="17" customFormat="1" ht="57.6" x14ac:dyDescent="0.3">
      <c r="A47" s="19"/>
      <c r="B47" s="19"/>
      <c r="C47" s="19"/>
      <c r="D47" s="20"/>
      <c r="E47" s="5"/>
      <c r="F47" s="5"/>
      <c r="G47" s="5"/>
      <c r="H47" s="5"/>
      <c r="I47" s="5"/>
      <c r="J47" s="5"/>
      <c r="K47" s="5"/>
      <c r="L47" s="5"/>
      <c r="R47" s="17">
        <v>32</v>
      </c>
      <c r="S47" s="67" t="s">
        <v>308</v>
      </c>
      <c r="T47" s="68" t="s">
        <v>304</v>
      </c>
      <c r="U47" s="67" t="s">
        <v>307</v>
      </c>
      <c r="V47" s="10" t="s">
        <v>22</v>
      </c>
      <c r="AA47" s="18" t="s">
        <v>19</v>
      </c>
      <c r="AB47" s="18" t="s">
        <v>19</v>
      </c>
      <c r="AC47" s="18" t="s">
        <v>19</v>
      </c>
      <c r="AD47" s="18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2" s="17" customFormat="1" x14ac:dyDescent="0.3">
      <c r="A48" s="19"/>
      <c r="B48" s="19"/>
      <c r="C48" s="19"/>
      <c r="D48" s="20"/>
      <c r="E48" s="5"/>
      <c r="F48" s="5"/>
      <c r="G48" s="5"/>
      <c r="H48" s="5"/>
      <c r="I48" s="5"/>
      <c r="J48" s="5"/>
      <c r="K48" s="5"/>
      <c r="L48" s="5"/>
      <c r="R48" s="17">
        <v>33</v>
      </c>
      <c r="S48" s="67" t="s">
        <v>309</v>
      </c>
      <c r="T48" s="68" t="s">
        <v>304</v>
      </c>
      <c r="U48" s="67" t="s">
        <v>310</v>
      </c>
      <c r="V48" s="10" t="s">
        <v>22</v>
      </c>
      <c r="AA48" s="18" t="s">
        <v>19</v>
      </c>
      <c r="AB48" s="18" t="s">
        <v>19</v>
      </c>
      <c r="AC48" s="18" t="s">
        <v>19</v>
      </c>
      <c r="AD48" s="18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s="17" customFormat="1" x14ac:dyDescent="0.3">
      <c r="A49" s="21"/>
      <c r="B49" s="21"/>
      <c r="C49" s="21"/>
      <c r="D49" s="22"/>
      <c r="E49" s="5"/>
      <c r="F49" s="5"/>
      <c r="G49" s="5"/>
      <c r="H49" s="5"/>
      <c r="I49" s="5"/>
      <c r="J49" s="5"/>
      <c r="K49" s="5"/>
      <c r="L49" s="5"/>
      <c r="R49" s="17">
        <v>34</v>
      </c>
      <c r="W49" s="17" t="s">
        <v>19</v>
      </c>
      <c r="X49" s="17" t="s">
        <v>19</v>
      </c>
      <c r="Y49" s="17" t="s">
        <v>19</v>
      </c>
      <c r="Z49" s="17" t="s">
        <v>19</v>
      </c>
      <c r="AA49" s="18" t="s">
        <v>19</v>
      </c>
      <c r="AB49" s="18" t="s">
        <v>19</v>
      </c>
      <c r="AC49" s="18" t="s">
        <v>19</v>
      </c>
      <c r="AD49" s="18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s="17" customFormat="1" x14ac:dyDescent="0.3">
      <c r="A50" s="21"/>
      <c r="B50" s="21"/>
      <c r="C50" s="21"/>
      <c r="D50" s="22"/>
      <c r="E50" s="5"/>
      <c r="F50" s="5"/>
      <c r="G50" s="5"/>
      <c r="H50" s="5"/>
      <c r="I50" s="5"/>
      <c r="J50" s="5"/>
      <c r="K50" s="5"/>
      <c r="L50" s="5"/>
      <c r="R50" s="17">
        <v>35</v>
      </c>
      <c r="W50" s="17" t="s">
        <v>19</v>
      </c>
      <c r="X50" s="17" t="s">
        <v>19</v>
      </c>
      <c r="Y50" s="17" t="s">
        <v>19</v>
      </c>
      <c r="Z50" s="17" t="s">
        <v>19</v>
      </c>
      <c r="AA50" s="18" t="s">
        <v>19</v>
      </c>
      <c r="AB50" s="18" t="s">
        <v>19</v>
      </c>
      <c r="AC50" s="18" t="s">
        <v>19</v>
      </c>
      <c r="AD50" s="18" t="s">
        <v>19</v>
      </c>
      <c r="AE50" s="18" t="s">
        <v>19</v>
      </c>
      <c r="AF50" s="18" t="s">
        <v>19</v>
      </c>
      <c r="AG50" s="18" t="s">
        <v>19</v>
      </c>
      <c r="AH50" s="18" t="s">
        <v>19</v>
      </c>
      <c r="AI50" s="18" t="s">
        <v>19</v>
      </c>
      <c r="AJ50" s="18" t="s">
        <v>19</v>
      </c>
      <c r="AK50" s="18" t="s">
        <v>19</v>
      </c>
      <c r="AL50" s="18" t="s">
        <v>19</v>
      </c>
      <c r="AM50" s="18" t="s">
        <v>19</v>
      </c>
      <c r="AN50" s="18" t="s">
        <v>19</v>
      </c>
      <c r="AO50" s="18" t="s">
        <v>19</v>
      </c>
      <c r="AP50" s="18" t="s">
        <v>19</v>
      </c>
    </row>
    <row r="51" spans="1:42" x14ac:dyDescent="0.3">
      <c r="A51" s="21"/>
      <c r="B51" s="21"/>
      <c r="C51" s="21"/>
      <c r="D51" s="22"/>
      <c r="R51" s="17">
        <v>36</v>
      </c>
      <c r="W51" s="17" t="s">
        <v>19</v>
      </c>
      <c r="X51" s="17" t="s">
        <v>19</v>
      </c>
      <c r="Y51" s="17" t="s">
        <v>19</v>
      </c>
      <c r="Z51" s="17" t="s">
        <v>19</v>
      </c>
      <c r="AA51" s="18" t="s">
        <v>19</v>
      </c>
      <c r="AB51" s="18" t="s">
        <v>19</v>
      </c>
      <c r="AC51" s="18" t="s">
        <v>19</v>
      </c>
      <c r="AD51" s="18" t="s">
        <v>19</v>
      </c>
      <c r="AE51" s="18" t="s">
        <v>19</v>
      </c>
      <c r="AF51" s="18" t="s">
        <v>19</v>
      </c>
      <c r="AG51" s="18" t="s">
        <v>19</v>
      </c>
      <c r="AH51" s="18" t="s">
        <v>19</v>
      </c>
      <c r="AI51" s="18" t="s">
        <v>19</v>
      </c>
      <c r="AJ51" s="18" t="s">
        <v>19</v>
      </c>
      <c r="AK51" s="18" t="s">
        <v>19</v>
      </c>
      <c r="AL51" s="18" t="s">
        <v>19</v>
      </c>
      <c r="AM51" s="18" t="s">
        <v>19</v>
      </c>
      <c r="AN51" s="18" t="s">
        <v>19</v>
      </c>
      <c r="AO51" s="18" t="s">
        <v>19</v>
      </c>
      <c r="AP51" s="18" t="s">
        <v>19</v>
      </c>
    </row>
    <row r="52" spans="1:42" x14ac:dyDescent="0.3">
      <c r="A52" s="21"/>
      <c r="B52" s="21"/>
      <c r="C52" s="21"/>
      <c r="D52" s="22"/>
      <c r="R52" s="17">
        <v>37</v>
      </c>
      <c r="W52" s="17" t="s">
        <v>19</v>
      </c>
      <c r="X52" s="17" t="s">
        <v>19</v>
      </c>
      <c r="Y52" s="17" t="s">
        <v>19</v>
      </c>
      <c r="Z52" s="17" t="s">
        <v>19</v>
      </c>
      <c r="AA52" s="18" t="s">
        <v>19</v>
      </c>
      <c r="AB52" s="18" t="s">
        <v>19</v>
      </c>
      <c r="AC52" s="18" t="s">
        <v>19</v>
      </c>
      <c r="AD52" s="18" t="s">
        <v>19</v>
      </c>
      <c r="AE52" s="18" t="s">
        <v>19</v>
      </c>
      <c r="AF52" s="18" t="s">
        <v>19</v>
      </c>
      <c r="AG52" s="18" t="s">
        <v>19</v>
      </c>
      <c r="AH52" s="18" t="s">
        <v>19</v>
      </c>
      <c r="AI52" s="18" t="s">
        <v>19</v>
      </c>
      <c r="AJ52" s="18" t="s">
        <v>19</v>
      </c>
      <c r="AK52" s="18" t="s">
        <v>19</v>
      </c>
      <c r="AL52" s="18" t="s">
        <v>19</v>
      </c>
      <c r="AM52" s="18" t="s">
        <v>19</v>
      </c>
      <c r="AN52" s="18" t="s">
        <v>19</v>
      </c>
      <c r="AO52" s="18" t="s">
        <v>19</v>
      </c>
      <c r="AP52" s="18" t="s">
        <v>19</v>
      </c>
    </row>
    <row r="53" spans="1:42" x14ac:dyDescent="0.3">
      <c r="A53" s="21"/>
      <c r="B53" s="21"/>
      <c r="C53" s="21"/>
      <c r="D53" s="22"/>
      <c r="S53" s="36" t="s">
        <v>19</v>
      </c>
      <c r="T53" s="18" t="s">
        <v>19</v>
      </c>
      <c r="U53" s="35" t="s">
        <v>19</v>
      </c>
      <c r="V53" s="36" t="s">
        <v>19</v>
      </c>
      <c r="W53" s="17" t="s">
        <v>19</v>
      </c>
      <c r="X53" s="17" t="s">
        <v>19</v>
      </c>
      <c r="Y53" s="17" t="s">
        <v>19</v>
      </c>
      <c r="Z53" s="17" t="s">
        <v>19</v>
      </c>
    </row>
    <row r="54" spans="1:42" ht="129.6" x14ac:dyDescent="0.3">
      <c r="A54" s="23"/>
      <c r="B54" s="23"/>
      <c r="C54" s="23"/>
      <c r="D54" s="22"/>
      <c r="R54" s="5">
        <v>39</v>
      </c>
      <c r="S54" s="5" t="s">
        <v>331</v>
      </c>
      <c r="T54" s="23" t="s">
        <v>335</v>
      </c>
      <c r="U54" s="23" t="s">
        <v>340</v>
      </c>
      <c r="V54" s="15" t="s">
        <v>21</v>
      </c>
      <c r="W54" s="5" t="s">
        <v>331</v>
      </c>
      <c r="X54" s="23" t="s">
        <v>335</v>
      </c>
      <c r="Y54" s="23" t="s">
        <v>332</v>
      </c>
      <c r="Z54" s="15" t="s">
        <v>21</v>
      </c>
    </row>
    <row r="55" spans="1:42" ht="28.8" x14ac:dyDescent="0.3">
      <c r="R55" s="5">
        <v>40</v>
      </c>
      <c r="S55" s="5" t="s">
        <v>343</v>
      </c>
      <c r="T55" s="23" t="s">
        <v>344</v>
      </c>
      <c r="U55" s="5" t="s">
        <v>338</v>
      </c>
      <c r="V55" s="15" t="s">
        <v>21</v>
      </c>
      <c r="W55" s="5" t="s">
        <v>343</v>
      </c>
      <c r="X55" s="23" t="s">
        <v>344</v>
      </c>
      <c r="Y55" s="5" t="s">
        <v>338</v>
      </c>
      <c r="Z55" s="15" t="s">
        <v>21</v>
      </c>
    </row>
    <row r="56" spans="1:42" ht="57.6" x14ac:dyDescent="0.3">
      <c r="R56" s="5">
        <v>41</v>
      </c>
      <c r="S56" s="23" t="s">
        <v>333</v>
      </c>
      <c r="T56" s="23" t="s">
        <v>334</v>
      </c>
      <c r="U56" s="5" t="s">
        <v>338</v>
      </c>
      <c r="V56" s="15" t="s">
        <v>21</v>
      </c>
      <c r="W56" s="23" t="s">
        <v>333</v>
      </c>
      <c r="X56" s="23" t="s">
        <v>334</v>
      </c>
      <c r="Y56" s="5" t="s">
        <v>338</v>
      </c>
      <c r="Z56" s="15" t="s">
        <v>21</v>
      </c>
    </row>
    <row r="57" spans="1:42" ht="57.6" x14ac:dyDescent="0.3">
      <c r="R57" s="5">
        <v>42</v>
      </c>
      <c r="S57" s="23" t="s">
        <v>336</v>
      </c>
      <c r="T57" s="23" t="s">
        <v>334</v>
      </c>
      <c r="U57" s="23" t="s">
        <v>337</v>
      </c>
      <c r="V57" s="15" t="s">
        <v>21</v>
      </c>
      <c r="W57" s="23" t="s">
        <v>336</v>
      </c>
      <c r="X57" s="23" t="s">
        <v>334</v>
      </c>
      <c r="Y57" s="23" t="s">
        <v>337</v>
      </c>
      <c r="Z57" s="15" t="s">
        <v>21</v>
      </c>
    </row>
    <row r="58" spans="1:42" x14ac:dyDescent="0.3">
      <c r="R58" s="5">
        <v>43</v>
      </c>
      <c r="S58" s="5" t="s">
        <v>345</v>
      </c>
      <c r="T58" s="5" t="s">
        <v>346</v>
      </c>
      <c r="U58" s="5" t="s">
        <v>119</v>
      </c>
      <c r="V58" s="15" t="s">
        <v>21</v>
      </c>
      <c r="W58" s="5" t="s">
        <v>345</v>
      </c>
      <c r="X58" s="5" t="s">
        <v>346</v>
      </c>
      <c r="Y58" s="5" t="s">
        <v>119</v>
      </c>
      <c r="Z58" s="15" t="s">
        <v>21</v>
      </c>
    </row>
    <row r="59" spans="1:42" ht="57.6" x14ac:dyDescent="0.3">
      <c r="R59" s="5">
        <v>44</v>
      </c>
      <c r="S59" s="5" t="s">
        <v>347</v>
      </c>
      <c r="T59" s="5" t="s">
        <v>348</v>
      </c>
      <c r="U59" s="23" t="s">
        <v>349</v>
      </c>
      <c r="V59" s="15" t="s">
        <v>21</v>
      </c>
      <c r="W59" s="5" t="s">
        <v>347</v>
      </c>
      <c r="X59" s="5" t="s">
        <v>348</v>
      </c>
      <c r="Y59" s="23" t="s">
        <v>349</v>
      </c>
      <c r="Z59" s="15" t="s">
        <v>21</v>
      </c>
    </row>
    <row r="60" spans="1:42" ht="86.4" x14ac:dyDescent="0.3">
      <c r="R60" s="5">
        <v>45</v>
      </c>
      <c r="S60" s="26" t="s">
        <v>327</v>
      </c>
      <c r="T60" s="26" t="s">
        <v>329</v>
      </c>
      <c r="U60" s="26" t="s">
        <v>328</v>
      </c>
      <c r="V60" s="27" t="s">
        <v>22</v>
      </c>
      <c r="W60" s="26" t="s">
        <v>327</v>
      </c>
      <c r="X60" s="26" t="s">
        <v>329</v>
      </c>
      <c r="Y60" s="26" t="s">
        <v>328</v>
      </c>
      <c r="Z60" s="27" t="s">
        <v>22</v>
      </c>
    </row>
    <row r="61" spans="1:42" ht="72" x14ac:dyDescent="0.3">
      <c r="R61" s="5">
        <v>46</v>
      </c>
      <c r="S61" s="5" t="s">
        <v>360</v>
      </c>
      <c r="T61" s="23" t="s">
        <v>362</v>
      </c>
      <c r="U61" s="5" t="s">
        <v>361</v>
      </c>
      <c r="V61" s="5" t="s">
        <v>22</v>
      </c>
      <c r="W61" s="5" t="s">
        <v>19</v>
      </c>
      <c r="X61" s="5" t="s">
        <v>19</v>
      </c>
      <c r="Y61" s="5" t="s">
        <v>19</v>
      </c>
      <c r="Z61" s="5" t="s">
        <v>19</v>
      </c>
      <c r="AA61" s="5" t="s">
        <v>360</v>
      </c>
      <c r="AB61" s="23" t="s">
        <v>362</v>
      </c>
      <c r="AC61" s="5" t="s">
        <v>361</v>
      </c>
      <c r="AD61" s="5" t="s">
        <v>22</v>
      </c>
      <c r="AE61" s="5" t="s">
        <v>19</v>
      </c>
      <c r="AF61" s="5" t="s">
        <v>19</v>
      </c>
      <c r="AG61" s="5" t="s">
        <v>19</v>
      </c>
      <c r="AH61" s="5" t="s">
        <v>19</v>
      </c>
      <c r="AI61" s="5" t="s">
        <v>19</v>
      </c>
      <c r="AJ61" s="5" t="s">
        <v>19</v>
      </c>
      <c r="AK61" s="5" t="s">
        <v>19</v>
      </c>
      <c r="AL61" s="5" t="s">
        <v>19</v>
      </c>
      <c r="AM61" s="5" t="s">
        <v>19</v>
      </c>
      <c r="AN61" s="5" t="s">
        <v>19</v>
      </c>
      <c r="AO61" s="5" t="s">
        <v>19</v>
      </c>
      <c r="AP61" s="5" t="s">
        <v>19</v>
      </c>
    </row>
  </sheetData>
  <sheetProtection formatColumns="0" formatRows="0"/>
  <mergeCells count="1">
    <mergeCell ref="B1:D1"/>
  </mergeCells>
  <dataValidations count="3">
    <dataValidation type="list" allowBlank="1" showInputMessage="1" showErrorMessage="1" sqref="B2" xr:uid="{00000000-0002-0000-07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Z5:Z6 AP5 V5:V6 AD5 AH5 AL5 D36:D48 D29:D31 D20:D24 D5:D16" xr:uid="{00000000-0002-0000-07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 V45:V48 AD12 AD14:AD19 V43 Z43 Z60 V60" xr:uid="{00000000-0002-0000-0700-000002000000}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12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0 Перечень всех полей</vt:lpstr>
      <vt:lpstr>1 Общие данные</vt:lpstr>
      <vt:lpstr>2 Об Участнике, как Упр. или БФ</vt:lpstr>
      <vt:lpstr>3 О фондах Участника-Управл.</vt:lpstr>
      <vt:lpstr>4 Об уч-лях ДУ Участник-Управл.</vt:lpstr>
      <vt:lpstr>5 О собст. клиентах Участника</vt:lpstr>
      <vt:lpstr>5 О собст. клиентах УКН</vt:lpstr>
      <vt:lpstr>6 О фондах клиента-Управл.</vt:lpstr>
      <vt:lpstr>7 Об уч-лях ДУ клиента-Управл.</vt:lpstr>
      <vt:lpstr>8 О клиентах Клиента-Брокера</vt:lpstr>
      <vt:lpstr>9 Данные об иных лицах</vt:lpstr>
      <vt:lpstr>Последовательность записей</vt:lpstr>
      <vt:lpstr>Диаграмма1</vt:lpstr>
      <vt:lpstr>'1 Общие данные'!Область_печати</vt:lpstr>
      <vt:lpstr>'2 Об Участнике, как Упр. или БФ'!Область_печати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  <vt:lpstr>'9 Данные об иных лицах'!Область_печати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Старовойтова Виктория Валерьевна</cp:lastModifiedBy>
  <cp:lastPrinted>2015-09-30T13:25:25Z</cp:lastPrinted>
  <dcterms:created xsi:type="dcterms:W3CDTF">2015-09-29T07:31:44Z</dcterms:created>
  <dcterms:modified xsi:type="dcterms:W3CDTF">2024-05-13T12:03:19Z</dcterms:modified>
</cp:coreProperties>
</file>