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2'25\июнь\"/>
    </mc:Choice>
  </mc:AlternateContent>
  <xr:revisionPtr revIDLastSave="0" documentId="13_ncr:1_{DDAD475B-C65C-4813-A2D9-7A1E7096945A}" xr6:coauthVersionLast="36" xr6:coauthVersionMax="36" xr10:uidLastSave="{00000000-0000-0000-0000-000000000000}"/>
  <bookViews>
    <workbookView xWindow="-108" yWindow="-108" windowWidth="23256" windowHeight="12576" tabRatio="773" firstSheet="31" activeTab="41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  <sheet name="June-24" sheetId="346" r:id="rId30"/>
    <sheet name="July-24" sheetId="347" r:id="rId31"/>
    <sheet name="August-24" sheetId="348" r:id="rId32"/>
    <sheet name="September-24" sheetId="349" r:id="rId33"/>
    <sheet name="October-24" sheetId="350" r:id="rId34"/>
    <sheet name="November-24" sheetId="351" r:id="rId35"/>
    <sheet name="December-24" sheetId="352" r:id="rId36"/>
    <sheet name="January-25" sheetId="353" r:id="rId37"/>
    <sheet name="February-25" sheetId="354" r:id="rId38"/>
    <sheet name="March-25" sheetId="355" r:id="rId39"/>
    <sheet name="April-25" sheetId="356" r:id="rId40"/>
    <sheet name="May-25" sheetId="357" r:id="rId41"/>
    <sheet name="June-25" sheetId="358" r:id="rId42"/>
  </sheets>
  <externalReferences>
    <externalReference r:id="rId43"/>
  </externalReferences>
  <calcPr calcId="191029"/>
</workbook>
</file>

<file path=xl/calcChain.xml><?xml version="1.0" encoding="utf-8"?>
<calcChain xmlns="http://schemas.openxmlformats.org/spreadsheetml/2006/main">
  <c r="H77" i="358" l="1"/>
  <c r="G77" i="358"/>
  <c r="F77" i="358"/>
  <c r="E77" i="358"/>
  <c r="D77" i="358"/>
  <c r="C77" i="358"/>
  <c r="H73" i="358"/>
  <c r="G73" i="358"/>
  <c r="F73" i="358" s="1"/>
  <c r="E73" i="358" s="1"/>
  <c r="D73" i="358" s="1"/>
  <c r="C73" i="358" s="1"/>
  <c r="F31" i="358"/>
  <c r="E31" i="358"/>
  <c r="H30" i="358"/>
  <c r="G30" i="358"/>
  <c r="H29" i="358"/>
  <c r="G29" i="358"/>
  <c r="H28" i="358"/>
  <c r="G28" i="358"/>
  <c r="G31" i="358" s="1"/>
  <c r="F23" i="358"/>
  <c r="E23" i="358"/>
  <c r="H22" i="358"/>
  <c r="G22" i="358"/>
  <c r="H21" i="358"/>
  <c r="G21" i="358"/>
  <c r="H20" i="358"/>
  <c r="G20" i="358"/>
  <c r="F15" i="358"/>
  <c r="H15" i="358" s="1"/>
  <c r="E15" i="358"/>
  <c r="H14" i="358"/>
  <c r="G14" i="358"/>
  <c r="H13" i="358"/>
  <c r="G13" i="358"/>
  <c r="H12" i="358"/>
  <c r="G12" i="358"/>
  <c r="F11" i="358"/>
  <c r="F19" i="358" s="1"/>
  <c r="E11" i="358"/>
  <c r="E19" i="358" s="1"/>
  <c r="C6" i="358"/>
  <c r="G23" i="358" l="1"/>
  <c r="G15" i="358"/>
  <c r="H31" i="358"/>
  <c r="H23" i="358"/>
  <c r="E27" i="358"/>
  <c r="F27" i="358"/>
  <c r="H77" i="357"/>
  <c r="G77" i="357"/>
  <c r="F77" i="357"/>
  <c r="E77" i="357"/>
  <c r="D77" i="357"/>
  <c r="C77" i="357"/>
  <c r="H73" i="357"/>
  <c r="G73" i="357" s="1"/>
  <c r="F73" i="357" s="1"/>
  <c r="E73" i="357" s="1"/>
  <c r="D73" i="357" s="1"/>
  <c r="C73" i="357" s="1"/>
  <c r="F31" i="357"/>
  <c r="H31" i="357" s="1"/>
  <c r="E31" i="357"/>
  <c r="H30" i="357"/>
  <c r="G30" i="357"/>
  <c r="H29" i="357"/>
  <c r="G29" i="357"/>
  <c r="H28" i="357"/>
  <c r="G28" i="357"/>
  <c r="F23" i="357"/>
  <c r="E23" i="357"/>
  <c r="H22" i="357"/>
  <c r="G22" i="357"/>
  <c r="H21" i="357"/>
  <c r="G21" i="357"/>
  <c r="H20" i="357"/>
  <c r="G20" i="357"/>
  <c r="F15" i="357"/>
  <c r="E15" i="357"/>
  <c r="H15" i="357" s="1"/>
  <c r="H14" i="357"/>
  <c r="G14" i="357"/>
  <c r="H13" i="357"/>
  <c r="G13" i="357"/>
  <c r="H12" i="357"/>
  <c r="G12" i="357"/>
  <c r="F11" i="357"/>
  <c r="F27" i="357" s="1"/>
  <c r="E11" i="357"/>
  <c r="E27" i="357" s="1"/>
  <c r="C6" i="357"/>
  <c r="G31" i="357" l="1"/>
  <c r="G23" i="357"/>
  <c r="H23" i="357"/>
  <c r="G15" i="357"/>
  <c r="E19" i="357"/>
  <c r="F19" i="357"/>
  <c r="H77" i="356"/>
  <c r="G77" i="356"/>
  <c r="F77" i="356"/>
  <c r="E77" i="356"/>
  <c r="D77" i="356"/>
  <c r="C77" i="356"/>
  <c r="H73" i="356"/>
  <c r="G73" i="356"/>
  <c r="F73" i="356" s="1"/>
  <c r="E73" i="356" s="1"/>
  <c r="D73" i="356" s="1"/>
  <c r="C73" i="356" s="1"/>
  <c r="F31" i="356"/>
  <c r="E31" i="356"/>
  <c r="H30" i="356"/>
  <c r="G30" i="356"/>
  <c r="H29" i="356"/>
  <c r="G29" i="356"/>
  <c r="H28" i="356"/>
  <c r="G28" i="356"/>
  <c r="F23" i="356"/>
  <c r="H23" i="356" s="1"/>
  <c r="E23" i="356"/>
  <c r="H22" i="356"/>
  <c r="G22" i="356"/>
  <c r="H21" i="356"/>
  <c r="G21" i="356"/>
  <c r="H20" i="356"/>
  <c r="G20" i="356"/>
  <c r="F15" i="356"/>
  <c r="E15" i="356"/>
  <c r="H14" i="356"/>
  <c r="G14" i="356"/>
  <c r="H13" i="356"/>
  <c r="G13" i="356"/>
  <c r="H12" i="356"/>
  <c r="G12" i="356"/>
  <c r="F11" i="356"/>
  <c r="F27" i="356" s="1"/>
  <c r="E11" i="356"/>
  <c r="E27" i="356" s="1"/>
  <c r="C6" i="356"/>
  <c r="H31" i="356" l="1"/>
  <c r="G23" i="356"/>
  <c r="G15" i="356"/>
  <c r="H15" i="356"/>
  <c r="G31" i="356"/>
  <c r="F19" i="356"/>
  <c r="E19" i="356"/>
  <c r="H77" i="355"/>
  <c r="G77" i="355"/>
  <c r="F77" i="355"/>
  <c r="E77" i="355"/>
  <c r="D77" i="355"/>
  <c r="C77" i="355"/>
  <c r="H73" i="355"/>
  <c r="G73" i="355" s="1"/>
  <c r="F73" i="355" s="1"/>
  <c r="E73" i="355" s="1"/>
  <c r="D73" i="355" s="1"/>
  <c r="C73" i="355" s="1"/>
  <c r="F31" i="355"/>
  <c r="H31" i="355" s="1"/>
  <c r="E31" i="355"/>
  <c r="H30" i="355"/>
  <c r="G30" i="355"/>
  <c r="H29" i="355"/>
  <c r="G29" i="355"/>
  <c r="H28" i="355"/>
  <c r="G28" i="355"/>
  <c r="F23" i="355"/>
  <c r="H23" i="355" s="1"/>
  <c r="E23" i="355"/>
  <c r="H22" i="355"/>
  <c r="G22" i="355"/>
  <c r="H21" i="355"/>
  <c r="G21" i="355"/>
  <c r="H20" i="355"/>
  <c r="G20" i="355"/>
  <c r="F15" i="355"/>
  <c r="H15" i="355" s="1"/>
  <c r="E15" i="355"/>
  <c r="H14" i="355"/>
  <c r="G14" i="355"/>
  <c r="H13" i="355"/>
  <c r="G13" i="355"/>
  <c r="H12" i="355"/>
  <c r="G12" i="355"/>
  <c r="G15" i="355" s="1"/>
  <c r="F11" i="355"/>
  <c r="E11" i="355" s="1"/>
  <c r="C6" i="355"/>
  <c r="G31" i="355" l="1"/>
  <c r="G23" i="355"/>
  <c r="E27" i="355"/>
  <c r="E19" i="355"/>
  <c r="F27" i="355"/>
  <c r="F19" i="355"/>
  <c r="H77" i="354"/>
  <c r="G77" i="354"/>
  <c r="F77" i="354"/>
  <c r="E77" i="354"/>
  <c r="D77" i="354"/>
  <c r="C77" i="354"/>
  <c r="H73" i="354"/>
  <c r="G73" i="354" s="1"/>
  <c r="F73" i="354" s="1"/>
  <c r="E73" i="354" s="1"/>
  <c r="D73" i="354" s="1"/>
  <c r="C73" i="354" s="1"/>
  <c r="F31" i="354"/>
  <c r="E31" i="354"/>
  <c r="H31" i="354" s="1"/>
  <c r="H30" i="354"/>
  <c r="G30" i="354"/>
  <c r="H29" i="354"/>
  <c r="G29" i="354"/>
  <c r="H28" i="354"/>
  <c r="G28" i="354"/>
  <c r="G31" i="354" s="1"/>
  <c r="F23" i="354"/>
  <c r="H23" i="354" s="1"/>
  <c r="E23" i="354"/>
  <c r="H22" i="354"/>
  <c r="G22" i="354"/>
  <c r="H21" i="354"/>
  <c r="G21" i="354"/>
  <c r="H20" i="354"/>
  <c r="G20" i="354"/>
  <c r="G23" i="354" s="1"/>
  <c r="F15" i="354"/>
  <c r="E15" i="354"/>
  <c r="H14" i="354"/>
  <c r="G14" i="354"/>
  <c r="H13" i="354"/>
  <c r="G13" i="354"/>
  <c r="H12" i="354"/>
  <c r="G12" i="354"/>
  <c r="F11" i="354"/>
  <c r="F27" i="354" s="1"/>
  <c r="C6" i="354"/>
  <c r="G15" i="354" l="1"/>
  <c r="H15" i="354"/>
  <c r="F19" i="354"/>
  <c r="E11" i="354"/>
  <c r="H77" i="353"/>
  <c r="G77" i="353"/>
  <c r="F77" i="353"/>
  <c r="E77" i="353"/>
  <c r="D77" i="353"/>
  <c r="C77" i="353"/>
  <c r="H73" i="353"/>
  <c r="G73" i="353" s="1"/>
  <c r="F73" i="353" s="1"/>
  <c r="E73" i="353" s="1"/>
  <c r="D73" i="353" s="1"/>
  <c r="C73" i="353" s="1"/>
  <c r="F31" i="353"/>
  <c r="H31" i="353" s="1"/>
  <c r="E31" i="353"/>
  <c r="H30" i="353"/>
  <c r="G30" i="353"/>
  <c r="H29" i="353"/>
  <c r="G29" i="353"/>
  <c r="H28" i="353"/>
  <c r="G28" i="353"/>
  <c r="G31" i="353" s="1"/>
  <c r="F23" i="353"/>
  <c r="H23" i="353" s="1"/>
  <c r="E23" i="353"/>
  <c r="H22" i="353"/>
  <c r="G22" i="353"/>
  <c r="H21" i="353"/>
  <c r="G21" i="353"/>
  <c r="H20" i="353"/>
  <c r="G20" i="353"/>
  <c r="G23" i="353" s="1"/>
  <c r="F15" i="353"/>
  <c r="E15" i="353"/>
  <c r="H14" i="353"/>
  <c r="G14" i="353"/>
  <c r="H13" i="353"/>
  <c r="G13" i="353"/>
  <c r="H12" i="353"/>
  <c r="G12" i="353"/>
  <c r="F11" i="353"/>
  <c r="F27" i="353" s="1"/>
  <c r="E11" i="353"/>
  <c r="E27" i="353" s="1"/>
  <c r="C6" i="353"/>
  <c r="E27" i="354" l="1"/>
  <c r="E19" i="354"/>
  <c r="F19" i="353"/>
  <c r="H15" i="353"/>
  <c r="G15" i="353"/>
  <c r="E19" i="353"/>
  <c r="H77" i="352"/>
  <c r="G77" i="352"/>
  <c r="F77" i="352"/>
  <c r="E77" i="352"/>
  <c r="D77" i="352"/>
  <c r="C77" i="352"/>
  <c r="H73" i="352"/>
  <c r="G73" i="352" s="1"/>
  <c r="F73" i="352" s="1"/>
  <c r="E73" i="352" s="1"/>
  <c r="D73" i="352" s="1"/>
  <c r="C73" i="352" s="1"/>
  <c r="F31" i="352"/>
  <c r="E31" i="352"/>
  <c r="H30" i="352"/>
  <c r="G30" i="352"/>
  <c r="H29" i="352"/>
  <c r="G29" i="352"/>
  <c r="H28" i="352"/>
  <c r="G28" i="352"/>
  <c r="G31" i="352" s="1"/>
  <c r="F23" i="352"/>
  <c r="E23" i="352"/>
  <c r="H22" i="352"/>
  <c r="G22" i="352"/>
  <c r="H21" i="352"/>
  <c r="G21" i="352"/>
  <c r="H20" i="352"/>
  <c r="G20" i="352"/>
  <c r="F15" i="352"/>
  <c r="E15" i="352"/>
  <c r="H14" i="352"/>
  <c r="G14" i="352"/>
  <c r="H13" i="352"/>
  <c r="G13" i="352"/>
  <c r="H12" i="352"/>
  <c r="G12" i="352"/>
  <c r="F11" i="352"/>
  <c r="E11" i="352" s="1"/>
  <c r="C6" i="352"/>
  <c r="H31" i="352" l="1"/>
  <c r="H23" i="352"/>
  <c r="G23" i="352"/>
  <c r="H15" i="352"/>
  <c r="G15" i="352"/>
  <c r="E27" i="352"/>
  <c r="E19" i="352"/>
  <c r="F27" i="352"/>
  <c r="F19" i="352"/>
  <c r="H77" i="351"/>
  <c r="G77" i="351"/>
  <c r="F77" i="351"/>
  <c r="E77" i="351"/>
  <c r="D77" i="351"/>
  <c r="C77" i="351"/>
  <c r="H73" i="351"/>
  <c r="G73" i="351"/>
  <c r="F73" i="351"/>
  <c r="E73" i="351"/>
  <c r="D73" i="351" s="1"/>
  <c r="C73" i="351" s="1"/>
  <c r="F31" i="351"/>
  <c r="E31" i="351"/>
  <c r="H31" i="351" s="1"/>
  <c r="H30" i="351"/>
  <c r="G30" i="351"/>
  <c r="H29" i="351"/>
  <c r="G29" i="351"/>
  <c r="H28" i="351"/>
  <c r="G28" i="351"/>
  <c r="F23" i="351"/>
  <c r="E23" i="351"/>
  <c r="H22" i="351"/>
  <c r="G22" i="351"/>
  <c r="H21" i="351"/>
  <c r="G21" i="351"/>
  <c r="H20" i="351"/>
  <c r="G20" i="351"/>
  <c r="F15" i="351"/>
  <c r="E15" i="351"/>
  <c r="H15" i="351" s="1"/>
  <c r="H14" i="351"/>
  <c r="G14" i="351"/>
  <c r="H13" i="351"/>
  <c r="G13" i="351"/>
  <c r="H12" i="351"/>
  <c r="G12" i="351"/>
  <c r="F11" i="351"/>
  <c r="F27" i="351" s="1"/>
  <c r="C6" i="351"/>
  <c r="G31" i="351" l="1"/>
  <c r="G15" i="351"/>
  <c r="H23" i="351"/>
  <c r="G23" i="351"/>
  <c r="F19" i="351"/>
  <c r="E11" i="351"/>
  <c r="E19" i="351" s="1"/>
  <c r="E27" i="351"/>
  <c r="H77" i="350"/>
  <c r="G77" i="350"/>
  <c r="F77" i="350"/>
  <c r="E77" i="350"/>
  <c r="D77" i="350"/>
  <c r="C77" i="350"/>
  <c r="H73" i="350"/>
  <c r="G73" i="350"/>
  <c r="F73" i="350" s="1"/>
  <c r="E73" i="350" s="1"/>
  <c r="D73" i="350" s="1"/>
  <c r="C73" i="350" s="1"/>
  <c r="F31" i="350"/>
  <c r="E31" i="350"/>
  <c r="H30" i="350"/>
  <c r="G30" i="350"/>
  <c r="H29" i="350"/>
  <c r="G29" i="350"/>
  <c r="H28" i="350"/>
  <c r="G28" i="350"/>
  <c r="F23" i="350"/>
  <c r="E23" i="350"/>
  <c r="H22" i="350"/>
  <c r="G22" i="350"/>
  <c r="H21" i="350"/>
  <c r="G21" i="350"/>
  <c r="H20" i="350"/>
  <c r="G20" i="350"/>
  <c r="F15" i="350"/>
  <c r="E15" i="350"/>
  <c r="H14" i="350"/>
  <c r="G14" i="350"/>
  <c r="H13" i="350"/>
  <c r="G13" i="350"/>
  <c r="H12" i="350"/>
  <c r="G12" i="350"/>
  <c r="F11" i="350"/>
  <c r="F27" i="350" s="1"/>
  <c r="E11" i="350"/>
  <c r="E27" i="350" s="1"/>
  <c r="C6" i="350"/>
  <c r="H31" i="350" l="1"/>
  <c r="G23" i="350"/>
  <c r="G15" i="350"/>
  <c r="G31" i="350"/>
  <c r="H23" i="350"/>
  <c r="H15" i="350"/>
  <c r="F19" i="350"/>
  <c r="E19" i="350"/>
  <c r="H77" i="349"/>
  <c r="G77" i="349"/>
  <c r="F77" i="349"/>
  <c r="E77" i="349"/>
  <c r="D77" i="349"/>
  <c r="C77" i="349"/>
  <c r="H73" i="349"/>
  <c r="G73" i="349" s="1"/>
  <c r="F73" i="349" s="1"/>
  <c r="E73" i="349" s="1"/>
  <c r="D73" i="349" s="1"/>
  <c r="C73" i="349" s="1"/>
  <c r="F31" i="349"/>
  <c r="H31" i="349" s="1"/>
  <c r="E31" i="349"/>
  <c r="H30" i="349"/>
  <c r="G30" i="349"/>
  <c r="H29" i="349"/>
  <c r="G29" i="349"/>
  <c r="H28" i="349"/>
  <c r="G28" i="349"/>
  <c r="G31" i="349" s="1"/>
  <c r="F23" i="349"/>
  <c r="E23" i="349"/>
  <c r="H22" i="349"/>
  <c r="G22" i="349"/>
  <c r="H21" i="349"/>
  <c r="G21" i="349"/>
  <c r="H20" i="349"/>
  <c r="G20" i="349"/>
  <c r="F19" i="349"/>
  <c r="F15" i="349"/>
  <c r="H15" i="349" s="1"/>
  <c r="E15" i="349"/>
  <c r="H14" i="349"/>
  <c r="G14" i="349"/>
  <c r="H13" i="349"/>
  <c r="G13" i="349"/>
  <c r="H12" i="349"/>
  <c r="G12" i="349"/>
  <c r="F11" i="349"/>
  <c r="F27" i="349" s="1"/>
  <c r="E11" i="349"/>
  <c r="E19" i="349" s="1"/>
  <c r="C6" i="349"/>
  <c r="G15" i="349" l="1"/>
  <c r="H23" i="349"/>
  <c r="G23" i="349"/>
  <c r="E27" i="349"/>
  <c r="H77" i="348"/>
  <c r="G77" i="348"/>
  <c r="F77" i="348"/>
  <c r="E77" i="348"/>
  <c r="D77" i="348"/>
  <c r="C77" i="348"/>
  <c r="H73" i="348"/>
  <c r="G73" i="348" s="1"/>
  <c r="F73" i="348" s="1"/>
  <c r="E73" i="348" s="1"/>
  <c r="D73" i="348" s="1"/>
  <c r="C73" i="348" s="1"/>
  <c r="F31" i="348"/>
  <c r="E31" i="348"/>
  <c r="H30" i="348"/>
  <c r="G30" i="348"/>
  <c r="H29" i="348"/>
  <c r="G29" i="348"/>
  <c r="H28" i="348"/>
  <c r="G28" i="348"/>
  <c r="G31" i="348" s="1"/>
  <c r="F23" i="348"/>
  <c r="E23" i="348"/>
  <c r="H22" i="348"/>
  <c r="G22" i="348"/>
  <c r="H21" i="348"/>
  <c r="G21" i="348"/>
  <c r="H20" i="348"/>
  <c r="G20" i="348"/>
  <c r="F19" i="348"/>
  <c r="F15" i="348"/>
  <c r="H15" i="348" s="1"/>
  <c r="E15" i="348"/>
  <c r="H14" i="348"/>
  <c r="G14" i="348"/>
  <c r="H13" i="348"/>
  <c r="G13" i="348"/>
  <c r="H12" i="348"/>
  <c r="G12" i="348"/>
  <c r="F11" i="348"/>
  <c r="F27" i="348" s="1"/>
  <c r="C6" i="348"/>
  <c r="H31" i="348" l="1"/>
  <c r="G23" i="348"/>
  <c r="G15" i="348"/>
  <c r="H23" i="348"/>
  <c r="E11" i="348"/>
  <c r="H77" i="347"/>
  <c r="G77" i="347"/>
  <c r="F77" i="347"/>
  <c r="E77" i="347"/>
  <c r="D77" i="347"/>
  <c r="C77" i="347"/>
  <c r="H73" i="347"/>
  <c r="G73" i="347"/>
  <c r="F73" i="347" s="1"/>
  <c r="E73" i="347" s="1"/>
  <c r="D73" i="347" s="1"/>
  <c r="C73" i="347" s="1"/>
  <c r="F31" i="347"/>
  <c r="E31" i="347"/>
  <c r="H30" i="347"/>
  <c r="G30" i="347"/>
  <c r="H29" i="347"/>
  <c r="G29" i="347"/>
  <c r="H28" i="347"/>
  <c r="G28" i="347"/>
  <c r="F23" i="347"/>
  <c r="E23" i="347"/>
  <c r="H22" i="347"/>
  <c r="G22" i="347"/>
  <c r="H21" i="347"/>
  <c r="G21" i="347"/>
  <c r="H20" i="347"/>
  <c r="G20" i="347"/>
  <c r="F15" i="347"/>
  <c r="E15" i="347"/>
  <c r="H14" i="347"/>
  <c r="G14" i="347"/>
  <c r="H13" i="347"/>
  <c r="G13" i="347"/>
  <c r="H12" i="347"/>
  <c r="G12" i="347"/>
  <c r="F11" i="347"/>
  <c r="F27" i="347" s="1"/>
  <c r="E11" i="347"/>
  <c r="E19" i="347" s="1"/>
  <c r="C6" i="347"/>
  <c r="E19" i="348" l="1"/>
  <c r="E27" i="348"/>
  <c r="G31" i="347"/>
  <c r="H31" i="347"/>
  <c r="H15" i="347"/>
  <c r="H23" i="347"/>
  <c r="G23" i="347"/>
  <c r="G15" i="347"/>
  <c r="F19" i="347"/>
  <c r="E27" i="347"/>
  <c r="H77" i="346"/>
  <c r="G77" i="346"/>
  <c r="F77" i="346"/>
  <c r="E77" i="346"/>
  <c r="D77" i="346"/>
  <c r="C77" i="346"/>
  <c r="H73" i="346"/>
  <c r="G73" i="346" s="1"/>
  <c r="F73" i="346" s="1"/>
  <c r="E73" i="346" s="1"/>
  <c r="D73" i="346" s="1"/>
  <c r="C73" i="346" s="1"/>
  <c r="F31" i="346"/>
  <c r="H31" i="346" s="1"/>
  <c r="E31" i="346"/>
  <c r="H30" i="346"/>
  <c r="G30" i="346"/>
  <c r="H29" i="346"/>
  <c r="G29" i="346"/>
  <c r="H28" i="346"/>
  <c r="G28" i="346"/>
  <c r="F23" i="346"/>
  <c r="E23" i="346"/>
  <c r="H22" i="346"/>
  <c r="G22" i="346"/>
  <c r="H21" i="346"/>
  <c r="G21" i="346"/>
  <c r="H20" i="346"/>
  <c r="G20" i="346"/>
  <c r="F15" i="346"/>
  <c r="H15" i="346" s="1"/>
  <c r="E15" i="346"/>
  <c r="H14" i="346"/>
  <c r="G14" i="346"/>
  <c r="H13" i="346"/>
  <c r="G13" i="346"/>
  <c r="H12" i="346"/>
  <c r="G12" i="346"/>
  <c r="F11" i="346"/>
  <c r="F27" i="346" s="1"/>
  <c r="C6" i="346"/>
  <c r="G31" i="346" l="1"/>
  <c r="G23" i="346"/>
  <c r="G15" i="346"/>
  <c r="H23" i="346"/>
  <c r="F19" i="346"/>
  <c r="E11" i="346"/>
  <c r="H77" i="345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E27" i="346" l="1"/>
  <c r="E19" i="346"/>
  <c r="G23" i="345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<sst xmlns="http://schemas.openxmlformats.org/spreadsheetml/2006/main" count="1848" uniqueCount="18">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</sst>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80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E5F-9508-81E4322385AC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A-4E5F-9508-81E4322385AC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E5F-9508-81E43223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F48-9C4D-1816B05AA00C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F48-9C4D-1816B05AA00C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F48-9C4D-1816B05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05-B2F7-2AA3FD3B08A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4605-B2F7-2AA3FD3B08A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4605-B2F7-2AA3FD3B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D68-A9DA-44DD4370B89B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2-4D68-A9DA-44DD4370B89B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2-4D68-A9DA-44DD4370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511-B733-626F832B6C54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511-B733-626F832B6C54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1-4511-B733-626F832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4BE-A5F0-80CB0237A8F2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7-44BE-A5F0-80CB0237A8F2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7-44BE-A5F0-80CB0237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328-9922-F8B4AAA9D57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328-9922-F8B4AAA9D57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A-4328-9922-F8B4AAA9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0CF-A2C3-F4A9D96EEEE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0CF-A2C3-F4A9D96EEEE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A-40CF-A2C3-F4A9D96E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4DD-8D68-64C2211DB1F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4DD-8D68-64C2211DB1F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44DD-8D68-64C2211D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B-4D82-A71C-2E9533EA8D8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B-4D82-A71C-2E9533EA8D8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B-4D82-A71C-2E9533EA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F94-A145-95A0D23A94A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F94-A145-95A0D23A94A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F94-A145-95A0D23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FB5-AE8E-64CD0B30185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0-4FB5-AE8E-64CD0B30185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0-4FB5-AE8E-64CD0B30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BE3-9397-DE818B7B4E7D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F-4BE3-9397-DE818B7B4E7D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BE3-9397-DE818B7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D6A-9AA0-F6980A4E0B5E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D6A-9AA0-F6980A4E0B5E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D6A-9AA0-F6980A4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9-45F7-A220-4B63B0080970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9-45F7-A220-4B63B0080970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5F7-A220-4B63B008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E05-A96C-8B3E41D14F6A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E05-A96C-8B3E41D14F6A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E05-A96C-8B3E41D1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6ED-A79E-1E2975C6FB3C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6ED-A79E-1E2975C6FB3C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4-46ED-A79E-1E2975C6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779-A1C2-57C9E170513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779-A1C2-57C9E170513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D-4779-A1C2-57C9E170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498-B6E7-F305F6883B59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498-B6E7-F305F6883B59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2-4498-B6E7-F305F68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0C3-B0CC-BDF47F6C517B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6-40C3-B0CC-BDF47F6C517B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6-40C3-B0CC-BDF47F6C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264-BA26-24294EC9F534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6-4264-BA26-24294EC9F534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6-4264-BA26-24294EC9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60A-8558-6E20CA288C2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60A-8558-6E20CA288C2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7-460A-8558-6E20CA28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D-45E6-8CC0-300D7538A36E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D-45E6-8CC0-300D7538A36E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D-45E6-8CC0-300D7538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5B8-8157-EA8FFA6728D7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B-45B8-8157-EA8FFA6728D7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B-45B8-8157-EA8FFA67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A-428C-880D-B8072C68F5B8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A-428C-880D-B8072C68F5B8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A-428C-880D-B8072C68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767-8502-F0473537B42D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9-4767-8502-F0473537B42D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9-4767-8502-F0473537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AD7E0-E8AF-40E2-8306-75CB0553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10DA8-4F37-45AB-AAAD-3BE600DE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AB4E6B9-6415-4F99-A8EF-C5FD3B5440EC}"/>
            </a:ext>
          </a:extLst>
        </xdr:cNvPr>
        <xdr:cNvSpPr/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7B0289C-6BC3-4427-9391-13F5979350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C967B-41FF-486E-9E2C-960269A1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58049-1D09-4655-91CD-E1D9F58F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5A0A35E-2C47-4BC1-ACFE-EEB6EAEFCEB7}"/>
            </a:ext>
          </a:extLst>
        </xdr:cNvPr>
        <xdr:cNvSpPr/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A7CE43-2B6F-49F2-B52C-740B1431B13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0CAE8-E1CA-4E50-908D-9BFB2FFF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FCC668-6CFE-4FB6-82DF-D3AA7849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483C1A-7951-4F68-94F0-F3211FC66E75}"/>
            </a:ext>
          </a:extLst>
        </xdr:cNvPr>
        <xdr:cNvSpPr/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A0B76D2-3A4A-45D7-BB88-51F993BF6CE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AF95D-778A-40AB-A5F9-18052072C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BAA3F-6835-4380-96B0-FBB9F554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A1A37F-529D-41CA-A601-8F9FA5CB9BA5}"/>
            </a:ext>
          </a:extLst>
        </xdr:cNvPr>
        <xdr:cNvSpPr/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776ABF1-4C48-440A-80A4-AC38102C96A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93B77-7C96-41C7-B630-36C7BA5A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A5D47-F19D-4307-AF15-724706A6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B8F52D3-09A9-44BB-A1E3-A8A48CEBAC4D}"/>
            </a:ext>
          </a:extLst>
        </xdr:cNvPr>
        <xdr:cNvSpPr/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1C2391-5C6E-4F0B-9129-3FCB6D4DE6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6854E-E6D3-46B1-86E5-BA6E735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F8018-69D3-495C-8EBD-9E210718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5709174-17DE-4FBC-8DA5-AA1F0EB5E689}"/>
            </a:ext>
          </a:extLst>
        </xdr:cNvPr>
        <xdr:cNvSpPr/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E2D65F-10E1-4504-9F96-77D9805A10F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2C9F9-27C0-40FE-9C3A-7067820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EA0E-5720-4AB5-B06D-D8544C01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1264F4-DE39-4BDB-9306-128971B22D22}"/>
            </a:ext>
          </a:extLst>
        </xdr:cNvPr>
        <xdr:cNvSpPr/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DBA2218-FE88-4D87-BAE5-13ABB1DEFF2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8E60-0D3A-45B4-8D01-D337E85E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5FB80-C02C-4DED-A78B-B8B31727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0934248-1A54-4569-88FA-E454E634E6B8}"/>
            </a:ext>
          </a:extLst>
        </xdr:cNvPr>
        <xdr:cNvSpPr/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8BE1E40-C656-4CED-A138-98527A110A6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B436C-194A-4A07-881C-85BE1406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0E8F5-637F-4A82-8113-1292F1397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2FA46B1-8F92-4326-B1E3-4F2ECD60CA35}"/>
            </a:ext>
          </a:extLst>
        </xdr:cNvPr>
        <xdr:cNvSpPr/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05A15E-7E63-4A0A-99FF-F472AEFA4FF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D3D46-C30B-4801-AC4A-E1EC427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20594B-0C4F-4CDC-95DF-1FB802EC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844B5BE-C23F-4650-942F-8AB9D997405A}"/>
            </a:ext>
          </a:extLst>
        </xdr:cNvPr>
        <xdr:cNvSpPr/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6C051F-A231-4F27-95E7-D1076762C00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133A02-C1F4-4AA0-AACF-8EB6C65B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173E75-5FBB-4E89-A2A0-E3D247975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EEAC86-A059-487E-A64A-B7447FE50D90}"/>
            </a:ext>
          </a:extLst>
        </xdr:cNvPr>
        <xdr:cNvSpPr/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AE4852A-C86B-44E1-B6BD-1E915EE9373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F4636-0D53-4FF6-A28E-994AF754C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C51EC5-6CCA-4F05-B265-4DC21BF5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9359EF5-5DFF-4D6C-98B7-B279766BFD33}"/>
            </a:ext>
          </a:extLst>
        </xdr:cNvPr>
        <xdr:cNvSpPr/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4B2BFA0-9AAE-4E27-8155-DF534DC2F75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57AFD-F59F-41B5-B9BB-0FE2CA2A3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C4F0CE-84F2-43F9-926D-0FC3C3206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111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D25CC98-D44B-4B20-8D2A-BF557BF36476}"/>
            </a:ext>
          </a:extLst>
        </xdr:cNvPr>
        <xdr:cNvSpPr/>
      </xdr:nvSpPr>
      <xdr:spPr bwMode="auto">
        <a:xfrm>
          <a:off x="123825" y="12193905"/>
          <a:ext cx="381000" cy="824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111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C3C45E-9E67-4BA6-B8CC-C1FC3DDD0FE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24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44592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4" t="s">
        <v>11</v>
      </c>
      <c r="C11" s="154"/>
      <c r="D11" s="155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56" t="s">
        <v>0</v>
      </c>
      <c r="C12" s="156"/>
      <c r="D12" s="157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4" t="s">
        <v>11</v>
      </c>
      <c r="C19" s="154"/>
      <c r="D19" s="155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56" t="s">
        <v>0</v>
      </c>
      <c r="C20" s="156"/>
      <c r="D20" s="157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3" t="s">
        <v>11</v>
      </c>
      <c r="C27" s="163"/>
      <c r="D27" s="164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56" t="s">
        <v>0</v>
      </c>
      <c r="C28" s="156"/>
      <c r="D28" s="157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60" t="s">
        <v>1</v>
      </c>
      <c r="C29" s="160"/>
      <c r="D29" s="161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2" t="s">
        <v>7</v>
      </c>
      <c r="I39" s="162"/>
      <c r="J39" s="162"/>
    </row>
    <row r="40" spans="2:10" ht="15.6" thickBot="1" x14ac:dyDescent="0.3">
      <c r="B40" s="163" t="s">
        <v>11</v>
      </c>
      <c r="C40" s="163"/>
      <c r="D40" s="164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44620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4" t="s">
        <v>11</v>
      </c>
      <c r="C11" s="154"/>
      <c r="D11" s="155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56" t="s">
        <v>0</v>
      </c>
      <c r="C12" s="156"/>
      <c r="D12" s="157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4" t="s">
        <v>11</v>
      </c>
      <c r="C19" s="154"/>
      <c r="D19" s="155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56" t="s">
        <v>0</v>
      </c>
      <c r="C20" s="156"/>
      <c r="D20" s="157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3" t="s">
        <v>11</v>
      </c>
      <c r="C27" s="163"/>
      <c r="D27" s="164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56" t="s">
        <v>0</v>
      </c>
      <c r="C28" s="156"/>
      <c r="D28" s="157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60" t="s">
        <v>1</v>
      </c>
      <c r="C29" s="160"/>
      <c r="D29" s="161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2" t="s">
        <v>7</v>
      </c>
      <c r="I39" s="162"/>
      <c r="J39" s="162"/>
    </row>
    <row r="40" spans="2:10" ht="15.6" thickBot="1" x14ac:dyDescent="0.3">
      <c r="B40" s="163" t="s">
        <v>11</v>
      </c>
      <c r="C40" s="163"/>
      <c r="D40" s="164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B43:D43"/>
    <mergeCell ref="B28:D28"/>
    <mergeCell ref="B29:D29"/>
    <mergeCell ref="B30:D30"/>
    <mergeCell ref="H39:J39"/>
    <mergeCell ref="B40:D40"/>
    <mergeCell ref="B41:D41"/>
    <mergeCell ref="B42:D42"/>
    <mergeCell ref="B22:D22"/>
    <mergeCell ref="B27:D27"/>
    <mergeCell ref="B14:D14"/>
    <mergeCell ref="B19:D19"/>
    <mergeCell ref="B20:D20"/>
    <mergeCell ref="B13:D13"/>
    <mergeCell ref="B21:D21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44651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54" t="s">
        <v>11</v>
      </c>
      <c r="C11" s="154"/>
      <c r="D11" s="155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56" t="s">
        <v>0</v>
      </c>
      <c r="C12" s="156"/>
      <c r="D12" s="157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58" t="s">
        <v>2</v>
      </c>
      <c r="C14" s="158"/>
      <c r="D14" s="159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54" t="s">
        <v>11</v>
      </c>
      <c r="C19" s="154"/>
      <c r="D19" s="155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56" t="s">
        <v>0</v>
      </c>
      <c r="C20" s="156"/>
      <c r="D20" s="157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58" t="s">
        <v>2</v>
      </c>
      <c r="C22" s="158"/>
      <c r="D22" s="159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3" t="s">
        <v>11</v>
      </c>
      <c r="C27" s="163"/>
      <c r="D27" s="164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56" t="s">
        <v>0</v>
      </c>
      <c r="C28" s="156"/>
      <c r="D28" s="157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60" t="s">
        <v>1</v>
      </c>
      <c r="C29" s="160"/>
      <c r="D29" s="161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58" t="s">
        <v>2</v>
      </c>
      <c r="C30" s="158"/>
      <c r="D30" s="159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2" t="s">
        <v>7</v>
      </c>
      <c r="I39" s="162"/>
      <c r="J39" s="162"/>
    </row>
    <row r="40" spans="2:10" ht="15.6" thickBot="1" x14ac:dyDescent="0.3">
      <c r="B40" s="163" t="s">
        <v>11</v>
      </c>
      <c r="C40" s="163"/>
      <c r="D40" s="164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44681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75" t="s">
        <v>1</v>
      </c>
      <c r="C13" s="175"/>
      <c r="D13" s="176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75" t="s">
        <v>1</v>
      </c>
      <c r="C21" s="175"/>
      <c r="D21" s="176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75" t="s">
        <v>1</v>
      </c>
      <c r="C29" s="175"/>
      <c r="D29" s="176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44712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75" t="s">
        <v>1</v>
      </c>
      <c r="C21" s="175"/>
      <c r="D21" s="176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75" t="s">
        <v>1</v>
      </c>
      <c r="C29" s="175"/>
      <c r="D29" s="176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44742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75" t="s">
        <v>1</v>
      </c>
      <c r="C21" s="175"/>
      <c r="D21" s="176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75" t="s">
        <v>1</v>
      </c>
      <c r="C29" s="175"/>
      <c r="D29" s="176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44772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75" t="s">
        <v>1</v>
      </c>
      <c r="C21" s="175"/>
      <c r="D21" s="176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75" t="s">
        <v>1</v>
      </c>
      <c r="C29" s="175"/>
      <c r="D29" s="176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44803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75" t="s">
        <v>1</v>
      </c>
      <c r="C21" s="175"/>
      <c r="D21" s="176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75" t="s">
        <v>1</v>
      </c>
      <c r="C29" s="175"/>
      <c r="D29" s="176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44834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75" t="s">
        <v>1</v>
      </c>
      <c r="C21" s="175"/>
      <c r="D21" s="176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75" t="s">
        <v>1</v>
      </c>
      <c r="C29" s="175"/>
      <c r="D29" s="176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44864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75" t="s">
        <v>1</v>
      </c>
      <c r="C21" s="175"/>
      <c r="D21" s="176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75" t="s">
        <v>1</v>
      </c>
      <c r="C29" s="175"/>
      <c r="D29" s="176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6" s="1" customFormat="1" ht="21" thickBot="1" x14ac:dyDescent="0.3">
      <c r="B3" s="153">
        <v>44895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3" t="s">
        <v>11</v>
      </c>
      <c r="C11" s="163"/>
      <c r="D11" s="164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73" t="s">
        <v>0</v>
      </c>
      <c r="C12" s="173"/>
      <c r="D12" s="174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75" t="s">
        <v>1</v>
      </c>
      <c r="C13" s="175"/>
      <c r="D13" s="176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77" t="s">
        <v>2</v>
      </c>
      <c r="C14" s="177"/>
      <c r="D14" s="178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3" t="s">
        <v>11</v>
      </c>
      <c r="C19" s="163"/>
      <c r="D19" s="164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73" t="s">
        <v>0</v>
      </c>
      <c r="C20" s="173"/>
      <c r="D20" s="174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75" t="s">
        <v>1</v>
      </c>
      <c r="C21" s="175"/>
      <c r="D21" s="176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77" t="s">
        <v>2</v>
      </c>
      <c r="C22" s="177"/>
      <c r="D22" s="178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3" t="s">
        <v>11</v>
      </c>
      <c r="C27" s="163"/>
      <c r="D27" s="164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73" t="s">
        <v>0</v>
      </c>
      <c r="C28" s="173"/>
      <c r="D28" s="174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75" t="s">
        <v>1</v>
      </c>
      <c r="C29" s="175"/>
      <c r="D29" s="176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77" t="s">
        <v>2</v>
      </c>
      <c r="C30" s="177"/>
      <c r="D30" s="178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5" t="s">
        <v>0</v>
      </c>
      <c r="C41" s="165"/>
      <c r="D41" s="166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7" t="s">
        <v>1</v>
      </c>
      <c r="C42" s="167"/>
      <c r="D42" s="168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71" t="s">
        <v>2</v>
      </c>
      <c r="C43" s="171"/>
      <c r="D43" s="172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69" t="s">
        <v>3</v>
      </c>
      <c r="C44" s="169"/>
      <c r="D44" s="170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44923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77" t="s">
        <v>2</v>
      </c>
      <c r="C14" s="177"/>
      <c r="D14" s="178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75" t="s">
        <v>1</v>
      </c>
      <c r="C21" s="175"/>
      <c r="D21" s="176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77" t="s">
        <v>2</v>
      </c>
      <c r="C22" s="177"/>
      <c r="D22" s="178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75" t="s">
        <v>1</v>
      </c>
      <c r="C29" s="175"/>
      <c r="D29" s="176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44957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77" t="s">
        <v>2</v>
      </c>
      <c r="C14" s="177"/>
      <c r="D14" s="178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75" t="s">
        <v>1</v>
      </c>
      <c r="C21" s="175"/>
      <c r="D21" s="176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77" t="s">
        <v>2</v>
      </c>
      <c r="C22" s="177"/>
      <c r="D22" s="178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75" t="s">
        <v>1</v>
      </c>
      <c r="C29" s="175"/>
      <c r="D29" s="176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44985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75" t="s">
        <v>1</v>
      </c>
      <c r="C21" s="175"/>
      <c r="D21" s="176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75" t="s">
        <v>1</v>
      </c>
      <c r="C29" s="175"/>
      <c r="D29" s="176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45016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75" t="s">
        <v>1</v>
      </c>
      <c r="C21" s="175"/>
      <c r="D21" s="176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75" t="s">
        <v>1</v>
      </c>
      <c r="C29" s="175"/>
      <c r="D29" s="176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45046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75" t="s">
        <v>1</v>
      </c>
      <c r="C21" s="175"/>
      <c r="D21" s="176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75" t="s">
        <v>1</v>
      </c>
      <c r="C29" s="175"/>
      <c r="D29" s="176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45077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75" t="s">
        <v>1</v>
      </c>
      <c r="C21" s="175"/>
      <c r="D21" s="176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75" t="s">
        <v>1</v>
      </c>
      <c r="C29" s="175"/>
      <c r="D29" s="176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45107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75" t="s">
        <v>1</v>
      </c>
      <c r="C21" s="175"/>
      <c r="D21" s="176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75" t="s">
        <v>1</v>
      </c>
      <c r="C29" s="175"/>
      <c r="D29" s="176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45138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75" t="s">
        <v>1</v>
      </c>
      <c r="C21" s="175"/>
      <c r="D21" s="176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75" t="s">
        <v>1</v>
      </c>
      <c r="C29" s="175"/>
      <c r="D29" s="176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45169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75" t="s">
        <v>1</v>
      </c>
      <c r="C21" s="175"/>
      <c r="D21" s="176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75" t="s">
        <v>1</v>
      </c>
      <c r="C29" s="175"/>
      <c r="D29" s="176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45199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75" t="s">
        <v>1</v>
      </c>
      <c r="C21" s="175"/>
      <c r="D21" s="176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75" t="s">
        <v>1</v>
      </c>
      <c r="C29" s="175"/>
      <c r="D29" s="176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45230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75" t="s">
        <v>1</v>
      </c>
      <c r="C21" s="175"/>
      <c r="D21" s="176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75" t="s">
        <v>1</v>
      </c>
      <c r="C29" s="175"/>
      <c r="D29" s="176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45260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75" t="s">
        <v>1</v>
      </c>
      <c r="C21" s="175"/>
      <c r="D21" s="176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75" t="s">
        <v>1</v>
      </c>
      <c r="C29" s="175"/>
      <c r="D29" s="176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5" t="s">
        <v>0</v>
      </c>
      <c r="C41" s="165"/>
      <c r="D41" s="166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7" t="s">
        <v>1</v>
      </c>
      <c r="C42" s="167"/>
      <c r="D42" s="168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71" t="s">
        <v>2</v>
      </c>
      <c r="C43" s="171"/>
      <c r="D43" s="172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69" t="s">
        <v>3</v>
      </c>
      <c r="C44" s="169"/>
      <c r="D44" s="170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topLeftCell="A41"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45291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75" t="s">
        <v>1</v>
      </c>
      <c r="C21" s="175"/>
      <c r="D21" s="176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75" t="s">
        <v>1</v>
      </c>
      <c r="C29" s="175"/>
      <c r="D29" s="176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45322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75" t="s">
        <v>1</v>
      </c>
      <c r="C21" s="175"/>
      <c r="D21" s="176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75" t="s">
        <v>1</v>
      </c>
      <c r="C29" s="175"/>
      <c r="D29" s="176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45351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75" t="s">
        <v>1</v>
      </c>
      <c r="C21" s="175"/>
      <c r="D21" s="176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75" t="s">
        <v>1</v>
      </c>
      <c r="C29" s="175"/>
      <c r="D29" s="176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45382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75" t="s">
        <v>1</v>
      </c>
      <c r="C21" s="175"/>
      <c r="D21" s="176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75" t="s">
        <v>1</v>
      </c>
      <c r="C29" s="175"/>
      <c r="D29" s="176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45412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75" t="s">
        <v>1</v>
      </c>
      <c r="C21" s="175"/>
      <c r="D21" s="176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75" t="s">
        <v>1</v>
      </c>
      <c r="C29" s="175"/>
      <c r="D29" s="176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45443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75" t="s">
        <v>1</v>
      </c>
      <c r="C21" s="175"/>
      <c r="D21" s="176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75" t="s">
        <v>1</v>
      </c>
      <c r="C29" s="175"/>
      <c r="D29" s="176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227B-AB9C-413E-90FE-E817EAF1A69E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45473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45473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45442</v>
      </c>
      <c r="F11" s="64">
        <f>B3</f>
        <v>45473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56767241</v>
      </c>
      <c r="F12" s="46">
        <v>57709491</v>
      </c>
      <c r="G12" s="11">
        <f t="shared" ref="G12:G14" si="0">F12-E12</f>
        <v>942250</v>
      </c>
      <c r="H12" s="34">
        <f t="shared" ref="H12:H15" si="1">F12/E12-1</f>
        <v>1.6598481508023344E-2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46017</v>
      </c>
      <c r="F13" s="46">
        <v>47141</v>
      </c>
      <c r="G13" s="11">
        <f t="shared" si="0"/>
        <v>1124</v>
      </c>
      <c r="H13" s="34">
        <f t="shared" si="1"/>
        <v>2.4425755698980867E-2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629746</v>
      </c>
      <c r="F14" s="46">
        <v>635486</v>
      </c>
      <c r="G14" s="11">
        <f t="shared" si="0"/>
        <v>5740</v>
      </c>
      <c r="H14" s="34">
        <f t="shared" si="1"/>
        <v>9.11478596132409E-3</v>
      </c>
      <c r="I14" s="66"/>
      <c r="J14" s="53"/>
      <c r="L14" s="95"/>
      <c r="M14" s="66"/>
    </row>
    <row r="15" spans="2:15" s="40" customFormat="1" ht="15.6" thickBot="1" x14ac:dyDescent="0.3">
      <c r="B15" s="126" t="s">
        <v>3</v>
      </c>
      <c r="C15" s="126"/>
      <c r="D15" s="127"/>
      <c r="E15" s="67">
        <f>E12+E13+E14</f>
        <v>57443004</v>
      </c>
      <c r="F15" s="67">
        <f>F12+F13+F14</f>
        <v>58392118</v>
      </c>
      <c r="G15" s="67">
        <f>G12+G13+G14</f>
        <v>949114</v>
      </c>
      <c r="H15" s="38">
        <f t="shared" si="1"/>
        <v>1.6522708317970203E-2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45442</v>
      </c>
      <c r="F19" s="64">
        <f>F11</f>
        <v>45473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31948947</v>
      </c>
      <c r="F20" s="46">
        <v>32394742</v>
      </c>
      <c r="G20" s="11">
        <f>F20-E20</f>
        <v>445795</v>
      </c>
      <c r="H20" s="34">
        <f>F20/E20-1</f>
        <v>1.395335501980699E-2</v>
      </c>
      <c r="I20" s="53"/>
    </row>
    <row r="21" spans="2:17" ht="15" x14ac:dyDescent="0.25">
      <c r="B21" s="175" t="s">
        <v>1</v>
      </c>
      <c r="C21" s="175"/>
      <c r="D21" s="176"/>
      <c r="E21" s="46">
        <v>32094</v>
      </c>
      <c r="F21" s="46">
        <v>32960</v>
      </c>
      <c r="G21" s="11">
        <f>F21-E21</f>
        <v>866</v>
      </c>
      <c r="H21" s="34">
        <f>F21/E21-1</f>
        <v>2.6983236742070149E-2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523914</v>
      </c>
      <c r="F22" s="46">
        <v>528794</v>
      </c>
      <c r="G22" s="11">
        <f t="shared" ref="G22" si="2">F22-E22</f>
        <v>4880</v>
      </c>
      <c r="H22" s="34">
        <f t="shared" ref="H22:H23" si="3">F22/E22-1</f>
        <v>9.3145058158399241E-3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6" t="s">
        <v>3</v>
      </c>
      <c r="C23" s="126"/>
      <c r="D23" s="127"/>
      <c r="E23" s="67">
        <f>E20+E21+E22</f>
        <v>32504955</v>
      </c>
      <c r="F23" s="67">
        <f>F20+F21+F22</f>
        <v>32956496</v>
      </c>
      <c r="G23" s="67">
        <f>G20+G21+G22</f>
        <v>451541</v>
      </c>
      <c r="H23" s="38">
        <f t="shared" si="3"/>
        <v>1.3891451318729819E-2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45442</v>
      </c>
      <c r="F27" s="64">
        <f>F11</f>
        <v>45473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3821481</v>
      </c>
      <c r="F28" s="46">
        <v>3648720</v>
      </c>
      <c r="G28" s="11">
        <f t="shared" ref="G28:G30" si="4">F28-E28</f>
        <v>-172761</v>
      </c>
      <c r="H28" s="34">
        <f t="shared" ref="H28:H31" si="5">F28/E28-1</f>
        <v>-4.5207865746290543E-2</v>
      </c>
      <c r="I28" s="33"/>
    </row>
    <row r="29" spans="2:17" ht="15" x14ac:dyDescent="0.25">
      <c r="B29" s="175" t="s">
        <v>1</v>
      </c>
      <c r="C29" s="175"/>
      <c r="D29" s="176"/>
      <c r="E29" s="46">
        <v>5139</v>
      </c>
      <c r="F29" s="46">
        <v>5416</v>
      </c>
      <c r="G29" s="11">
        <f t="shared" si="4"/>
        <v>277</v>
      </c>
      <c r="H29" s="34">
        <f t="shared" si="5"/>
        <v>5.3901537264059218E-2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139897</v>
      </c>
      <c r="F30" s="46">
        <v>132152</v>
      </c>
      <c r="G30" s="11">
        <f t="shared" si="4"/>
        <v>-7745</v>
      </c>
      <c r="H30" s="34">
        <f t="shared" si="5"/>
        <v>-5.536215930291577E-2</v>
      </c>
      <c r="I30" s="33"/>
    </row>
    <row r="31" spans="2:17" s="40" customFormat="1" ht="15.6" thickBot="1" x14ac:dyDescent="0.3">
      <c r="B31" s="126" t="s">
        <v>3</v>
      </c>
      <c r="C31" s="126"/>
      <c r="D31" s="127"/>
      <c r="E31" s="67">
        <f>E28+E29+E30</f>
        <v>3966517</v>
      </c>
      <c r="F31" s="67">
        <f>F28+F29+F30</f>
        <v>3786288</v>
      </c>
      <c r="G31" s="67">
        <f>G28+G29+G30</f>
        <v>-180229</v>
      </c>
      <c r="H31" s="38">
        <f t="shared" si="5"/>
        <v>-4.5437596763104771E-2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45320</v>
      </c>
      <c r="D73" s="64">
        <f t="shared" si="6"/>
        <v>45351</v>
      </c>
      <c r="E73" s="64">
        <f t="shared" si="6"/>
        <v>45381</v>
      </c>
      <c r="F73" s="64">
        <f t="shared" si="6"/>
        <v>45412</v>
      </c>
      <c r="G73" s="64">
        <f>EDATE(H73,-1)</f>
        <v>45442</v>
      </c>
      <c r="H73" s="64">
        <f>B3</f>
        <v>45473</v>
      </c>
      <c r="I73"/>
      <c r="J73"/>
    </row>
    <row r="74" spans="2:11" ht="16.5" customHeight="1" x14ac:dyDescent="0.25">
      <c r="B74" s="24" t="s">
        <v>0</v>
      </c>
      <c r="C74" s="48">
        <v>30193137</v>
      </c>
      <c r="D74" s="48">
        <v>30736625</v>
      </c>
      <c r="E74" s="48">
        <v>31136186</v>
      </c>
      <c r="F74" s="48">
        <v>31575500</v>
      </c>
      <c r="G74" s="48">
        <v>3821481</v>
      </c>
      <c r="H74" s="48">
        <v>32394742</v>
      </c>
    </row>
    <row r="75" spans="2:11" ht="16.5" customHeight="1" x14ac:dyDescent="0.25">
      <c r="B75" s="25" t="s">
        <v>1</v>
      </c>
      <c r="C75" s="49">
        <v>29495</v>
      </c>
      <c r="D75" s="49">
        <v>30326</v>
      </c>
      <c r="E75" s="49">
        <v>30943</v>
      </c>
      <c r="F75" s="49">
        <v>31792</v>
      </c>
      <c r="G75" s="49">
        <v>5139</v>
      </c>
      <c r="H75" s="49">
        <v>32960</v>
      </c>
    </row>
    <row r="76" spans="2:11" ht="16.5" customHeight="1" thickBot="1" x14ac:dyDescent="0.3">
      <c r="B76" s="26" t="s">
        <v>2</v>
      </c>
      <c r="C76" s="47">
        <v>500923</v>
      </c>
      <c r="D76" s="47">
        <v>505814</v>
      </c>
      <c r="E76" s="47">
        <v>512760</v>
      </c>
      <c r="F76" s="47">
        <v>517236</v>
      </c>
      <c r="G76" s="47">
        <v>139897</v>
      </c>
      <c r="H76" s="47">
        <v>528794</v>
      </c>
    </row>
    <row r="77" spans="2:11" s="40" customFormat="1" ht="15.6" thickBot="1" x14ac:dyDescent="0.3">
      <c r="B77" s="127" t="s">
        <v>3</v>
      </c>
      <c r="C77" s="50">
        <f>SUM(C74:C76)</f>
        <v>30723555</v>
      </c>
      <c r="D77" s="50">
        <f t="shared" ref="D77:H77" si="7">SUM(D74:D76)</f>
        <v>31272765</v>
      </c>
      <c r="E77" s="50">
        <f t="shared" si="7"/>
        <v>31679889</v>
      </c>
      <c r="F77" s="50">
        <f t="shared" si="7"/>
        <v>32124528</v>
      </c>
      <c r="G77" s="50">
        <f t="shared" si="7"/>
        <v>3966517</v>
      </c>
      <c r="H77" s="50">
        <f t="shared" si="7"/>
        <v>32956496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3E9-1729-49C2-B33B-45D50F1E2D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45504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45504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45473</v>
      </c>
      <c r="F11" s="64">
        <f>B3</f>
        <v>45504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57709491</v>
      </c>
      <c r="F12" s="46">
        <v>58712223</v>
      </c>
      <c r="G12" s="11">
        <f t="shared" ref="G12:G14" si="0">F12-E12</f>
        <v>1002732</v>
      </c>
      <c r="H12" s="34">
        <f t="shared" ref="H12:H15" si="1">F12/E12-1</f>
        <v>1.7375512807763283E-2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47141</v>
      </c>
      <c r="F13" s="46">
        <v>48328</v>
      </c>
      <c r="G13" s="11">
        <f t="shared" si="0"/>
        <v>1187</v>
      </c>
      <c r="H13" s="34">
        <f t="shared" si="1"/>
        <v>2.5179779809507696E-2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635486</v>
      </c>
      <c r="F14" s="46">
        <v>648477</v>
      </c>
      <c r="G14" s="11">
        <f t="shared" si="0"/>
        <v>12991</v>
      </c>
      <c r="H14" s="34">
        <f t="shared" si="1"/>
        <v>2.0442621867358124E-2</v>
      </c>
      <c r="I14" s="66"/>
      <c r="J14" s="53"/>
      <c r="L14" s="95"/>
      <c r="M14" s="66"/>
    </row>
    <row r="15" spans="2:15" s="40" customFormat="1" ht="15.6" thickBot="1" x14ac:dyDescent="0.3">
      <c r="B15" s="128" t="s">
        <v>3</v>
      </c>
      <c r="C15" s="128"/>
      <c r="D15" s="129"/>
      <c r="E15" s="67">
        <f>E12+E13+E14</f>
        <v>58392118</v>
      </c>
      <c r="F15" s="67">
        <f>F12+F13+F14</f>
        <v>59409028</v>
      </c>
      <c r="G15" s="67">
        <f>G12+G13+G14</f>
        <v>1016910</v>
      </c>
      <c r="H15" s="38">
        <f t="shared" si="1"/>
        <v>1.7415192920386957E-2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45473</v>
      </c>
      <c r="F19" s="64">
        <f>F11</f>
        <v>45504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32394742</v>
      </c>
      <c r="F20" s="46">
        <v>32790315</v>
      </c>
      <c r="G20" s="11">
        <f>F20-E20</f>
        <v>395573</v>
      </c>
      <c r="H20" s="34">
        <f>F20/E20-1</f>
        <v>1.2211024863232334E-2</v>
      </c>
      <c r="I20" s="53"/>
    </row>
    <row r="21" spans="2:17" ht="15" x14ac:dyDescent="0.25">
      <c r="B21" s="175" t="s">
        <v>1</v>
      </c>
      <c r="C21" s="175"/>
      <c r="D21" s="176"/>
      <c r="E21" s="46">
        <v>32960</v>
      </c>
      <c r="F21" s="46">
        <v>33869</v>
      </c>
      <c r="G21" s="11">
        <f>F21-E21</f>
        <v>909</v>
      </c>
      <c r="H21" s="34">
        <f>F21/E21-1</f>
        <v>2.757888349514559E-2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528794</v>
      </c>
      <c r="F22" s="46">
        <v>536832</v>
      </c>
      <c r="G22" s="11">
        <f t="shared" ref="G22" si="2">F22-E22</f>
        <v>8038</v>
      </c>
      <c r="H22" s="34">
        <f t="shared" ref="H22:H23" si="3">F22/E22-1</f>
        <v>1.5200626330858613E-2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8" t="s">
        <v>3</v>
      </c>
      <c r="C23" s="128"/>
      <c r="D23" s="129"/>
      <c r="E23" s="67">
        <f>E20+E21+E22</f>
        <v>32956496</v>
      </c>
      <c r="F23" s="67">
        <f>F20+F21+F22</f>
        <v>33361016</v>
      </c>
      <c r="G23" s="67">
        <f>G20+G21+G22</f>
        <v>404520</v>
      </c>
      <c r="H23" s="38">
        <f t="shared" si="3"/>
        <v>1.2274363148315315E-2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45473</v>
      </c>
      <c r="F27" s="64">
        <f>F11</f>
        <v>45504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3648720</v>
      </c>
      <c r="F28" s="46">
        <v>4014659</v>
      </c>
      <c r="G28" s="11">
        <f t="shared" ref="G28:G30" si="4">F28-E28</f>
        <v>365939</v>
      </c>
      <c r="H28" s="34">
        <f t="shared" ref="H28:H31" si="5">F28/E28-1</f>
        <v>0.10029243131838017</v>
      </c>
      <c r="I28" s="33"/>
    </row>
    <row r="29" spans="2:17" ht="15" x14ac:dyDescent="0.25">
      <c r="B29" s="175" t="s">
        <v>1</v>
      </c>
      <c r="C29" s="175"/>
      <c r="D29" s="176"/>
      <c r="E29" s="46">
        <v>5416</v>
      </c>
      <c r="F29" s="46">
        <v>5770</v>
      </c>
      <c r="G29" s="11">
        <f t="shared" si="4"/>
        <v>354</v>
      </c>
      <c r="H29" s="34">
        <f t="shared" si="5"/>
        <v>6.5361890694239255E-2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132152</v>
      </c>
      <c r="F30" s="46">
        <v>146410</v>
      </c>
      <c r="G30" s="11">
        <f t="shared" si="4"/>
        <v>14258</v>
      </c>
      <c r="H30" s="34">
        <f t="shared" si="5"/>
        <v>0.10789091349355284</v>
      </c>
      <c r="I30" s="33"/>
    </row>
    <row r="31" spans="2:17" s="40" customFormat="1" ht="15.6" thickBot="1" x14ac:dyDescent="0.3">
      <c r="B31" s="128" t="s">
        <v>3</v>
      </c>
      <c r="C31" s="128"/>
      <c r="D31" s="129"/>
      <c r="E31" s="67">
        <f>E28+E29+E30</f>
        <v>3786288</v>
      </c>
      <c r="F31" s="67">
        <f>F28+F29+F30</f>
        <v>4166839</v>
      </c>
      <c r="G31" s="67">
        <f>G28+G29+G30</f>
        <v>380551</v>
      </c>
      <c r="H31" s="38">
        <f t="shared" si="5"/>
        <v>0.10050767400683736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45351</v>
      </c>
      <c r="D73" s="64">
        <f t="shared" si="6"/>
        <v>45381</v>
      </c>
      <c r="E73" s="64">
        <f t="shared" si="6"/>
        <v>45412</v>
      </c>
      <c r="F73" s="64">
        <f t="shared" si="6"/>
        <v>45442</v>
      </c>
      <c r="G73" s="64">
        <f>EDATE(H73,-1)</f>
        <v>45473</v>
      </c>
      <c r="H73" s="64">
        <f>B3</f>
        <v>45504</v>
      </c>
      <c r="I73"/>
      <c r="J73"/>
    </row>
    <row r="74" spans="2:11" ht="16.5" customHeight="1" x14ac:dyDescent="0.25">
      <c r="B74" s="24" t="s">
        <v>0</v>
      </c>
      <c r="C74" s="48">
        <v>30736625</v>
      </c>
      <c r="D74" s="48">
        <v>31136186</v>
      </c>
      <c r="E74" s="48">
        <v>31575500</v>
      </c>
      <c r="F74" s="48">
        <v>3821481</v>
      </c>
      <c r="G74" s="48">
        <v>32394742</v>
      </c>
      <c r="H74" s="48">
        <v>32790315</v>
      </c>
    </row>
    <row r="75" spans="2:11" ht="16.5" customHeight="1" x14ac:dyDescent="0.25">
      <c r="B75" s="25" t="s">
        <v>1</v>
      </c>
      <c r="C75" s="49">
        <v>30326</v>
      </c>
      <c r="D75" s="49">
        <v>30943</v>
      </c>
      <c r="E75" s="49">
        <v>31792</v>
      </c>
      <c r="F75" s="49">
        <v>5139</v>
      </c>
      <c r="G75" s="49">
        <v>32960</v>
      </c>
      <c r="H75" s="49">
        <v>33869</v>
      </c>
    </row>
    <row r="76" spans="2:11" ht="16.5" customHeight="1" thickBot="1" x14ac:dyDescent="0.3">
      <c r="B76" s="26" t="s">
        <v>2</v>
      </c>
      <c r="C76" s="47">
        <v>505814</v>
      </c>
      <c r="D76" s="47">
        <v>512760</v>
      </c>
      <c r="E76" s="47">
        <v>517236</v>
      </c>
      <c r="F76" s="47">
        <v>139897</v>
      </c>
      <c r="G76" s="47">
        <v>528794</v>
      </c>
      <c r="H76" s="47">
        <v>536832</v>
      </c>
    </row>
    <row r="77" spans="2:11" s="40" customFormat="1" ht="15.6" thickBot="1" x14ac:dyDescent="0.3">
      <c r="B77" s="129" t="s">
        <v>3</v>
      </c>
      <c r="C77" s="50">
        <f>SUM(C74:C76)</f>
        <v>31272765</v>
      </c>
      <c r="D77" s="50">
        <f t="shared" ref="D77:H77" si="7">SUM(D74:D76)</f>
        <v>31679889</v>
      </c>
      <c r="E77" s="50">
        <f t="shared" si="7"/>
        <v>32124528</v>
      </c>
      <c r="F77" s="50">
        <f t="shared" si="7"/>
        <v>3966517</v>
      </c>
      <c r="G77" s="50">
        <f t="shared" si="7"/>
        <v>32956496</v>
      </c>
      <c r="H77" s="50">
        <f t="shared" si="7"/>
        <v>33361016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9926-C9EB-45B7-841B-B2AC920EFA2E}">
  <dimension ref="B2:Q84"/>
  <sheetViews>
    <sheetView topLeftCell="B1" workbookViewId="0">
      <selection activeCell="G23" sqref="G23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45535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45535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45504</v>
      </c>
      <c r="F11" s="64">
        <f>B3</f>
        <v>45535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58712223</v>
      </c>
      <c r="F12" s="46">
        <v>59842814</v>
      </c>
      <c r="G12" s="11">
        <f t="shared" ref="G12:G14" si="0">F12-E12</f>
        <v>1130591</v>
      </c>
      <c r="H12" s="34">
        <f t="shared" ref="H12:H15" si="1">F12/E12-1</f>
        <v>1.9256484292887288E-2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48328</v>
      </c>
      <c r="F13" s="46">
        <v>49242</v>
      </c>
      <c r="G13" s="11">
        <f t="shared" si="0"/>
        <v>914</v>
      </c>
      <c r="H13" s="34">
        <f t="shared" si="1"/>
        <v>1.8912431716603173E-2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648477</v>
      </c>
      <c r="F14" s="46">
        <v>680328</v>
      </c>
      <c r="G14" s="11">
        <f t="shared" si="0"/>
        <v>31851</v>
      </c>
      <c r="H14" s="34">
        <f t="shared" si="1"/>
        <v>4.9116622486225392E-2</v>
      </c>
      <c r="I14" s="66"/>
      <c r="J14" s="53"/>
      <c r="L14" s="95"/>
      <c r="M14" s="66"/>
    </row>
    <row r="15" spans="2:15" s="40" customFormat="1" ht="15.6" thickBot="1" x14ac:dyDescent="0.3">
      <c r="B15" s="130" t="s">
        <v>3</v>
      </c>
      <c r="C15" s="130"/>
      <c r="D15" s="131"/>
      <c r="E15" s="67">
        <f>E12+E13+E14</f>
        <v>59409028</v>
      </c>
      <c r="F15" s="67">
        <f>F12+F13+F14</f>
        <v>60572384</v>
      </c>
      <c r="G15" s="67">
        <f>G12+G13+G14</f>
        <v>1163356</v>
      </c>
      <c r="H15" s="38">
        <f t="shared" si="1"/>
        <v>1.9582141623323723E-2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45504</v>
      </c>
      <c r="F19" s="64">
        <f>F11</f>
        <v>45535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32790315</v>
      </c>
      <c r="F20" s="46">
        <v>33313830</v>
      </c>
      <c r="G20" s="11">
        <f>F20-E20</f>
        <v>523515</v>
      </c>
      <c r="H20" s="34">
        <f>F20/E20-1</f>
        <v>1.5965537385048023E-2</v>
      </c>
      <c r="I20" s="53"/>
    </row>
    <row r="21" spans="2:17" ht="15" x14ac:dyDescent="0.25">
      <c r="B21" s="175" t="s">
        <v>1</v>
      </c>
      <c r="C21" s="175"/>
      <c r="D21" s="176"/>
      <c r="E21" s="46">
        <v>33869</v>
      </c>
      <c r="F21" s="46">
        <v>34654</v>
      </c>
      <c r="G21" s="11">
        <f>F21-E21</f>
        <v>785</v>
      </c>
      <c r="H21" s="34">
        <f>F21/E21-1</f>
        <v>2.3177536980719893E-2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536832</v>
      </c>
      <c r="F22" s="46">
        <v>554591</v>
      </c>
      <c r="G22" s="11">
        <f t="shared" ref="G22" si="2">F22-E22</f>
        <v>17759</v>
      </c>
      <c r="H22" s="34">
        <f t="shared" ref="H22:H23" si="3">F22/E22-1</f>
        <v>3.3081112899379983E-2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0" t="s">
        <v>3</v>
      </c>
      <c r="C23" s="130"/>
      <c r="D23" s="131"/>
      <c r="E23" s="67">
        <f>E20+E21+E22</f>
        <v>33361016</v>
      </c>
      <c r="F23" s="67">
        <f>F20+F21+F22</f>
        <v>33903075</v>
      </c>
      <c r="G23" s="67">
        <f>G20+G21+G22</f>
        <v>542059</v>
      </c>
      <c r="H23" s="38">
        <f t="shared" si="3"/>
        <v>1.6248276131638262E-2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45504</v>
      </c>
      <c r="F27" s="64">
        <f>F11</f>
        <v>45535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4014659</v>
      </c>
      <c r="F28" s="46">
        <v>3806866</v>
      </c>
      <c r="G28" s="11">
        <f t="shared" ref="G28:G30" si="4">F28-E28</f>
        <v>-207793</v>
      </c>
      <c r="H28" s="34">
        <f t="shared" ref="H28:H31" si="5">F28/E28-1</f>
        <v>-5.1758567788696364E-2</v>
      </c>
      <c r="I28" s="33"/>
    </row>
    <row r="29" spans="2:17" ht="15" x14ac:dyDescent="0.25">
      <c r="B29" s="175" t="s">
        <v>1</v>
      </c>
      <c r="C29" s="175"/>
      <c r="D29" s="176"/>
      <c r="E29" s="46">
        <v>5770</v>
      </c>
      <c r="F29" s="46">
        <v>5844</v>
      </c>
      <c r="G29" s="11">
        <f t="shared" si="4"/>
        <v>74</v>
      </c>
      <c r="H29" s="34">
        <f t="shared" si="5"/>
        <v>1.2824956672443655E-2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146410</v>
      </c>
      <c r="F30" s="46">
        <v>149716</v>
      </c>
      <c r="G30" s="11">
        <f t="shared" si="4"/>
        <v>3306</v>
      </c>
      <c r="H30" s="34">
        <f t="shared" si="5"/>
        <v>2.2580424834369284E-2</v>
      </c>
      <c r="I30" s="33"/>
    </row>
    <row r="31" spans="2:17" s="40" customFormat="1" ht="15.6" thickBot="1" x14ac:dyDescent="0.3">
      <c r="B31" s="130" t="s">
        <v>3</v>
      </c>
      <c r="C31" s="130"/>
      <c r="D31" s="131"/>
      <c r="E31" s="67">
        <f>E28+E29+E30</f>
        <v>4166839</v>
      </c>
      <c r="F31" s="67">
        <f>F28+F29+F30</f>
        <v>3962426</v>
      </c>
      <c r="G31" s="67">
        <f>G28+G29+G30</f>
        <v>-204413</v>
      </c>
      <c r="H31" s="38">
        <f t="shared" si="5"/>
        <v>-4.9057090998716246E-2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45381</v>
      </c>
      <c r="D73" s="64">
        <f t="shared" si="6"/>
        <v>45412</v>
      </c>
      <c r="E73" s="64">
        <f t="shared" si="6"/>
        <v>45442</v>
      </c>
      <c r="F73" s="64">
        <f t="shared" si="6"/>
        <v>45473</v>
      </c>
      <c r="G73" s="64">
        <f>EDATE(H73,-1)</f>
        <v>45504</v>
      </c>
      <c r="H73" s="64">
        <f>B3</f>
        <v>45535</v>
      </c>
      <c r="I73"/>
      <c r="J73"/>
    </row>
    <row r="74" spans="2:11" ht="16.5" customHeight="1" x14ac:dyDescent="0.25">
      <c r="B74" s="24" t="s">
        <v>0</v>
      </c>
      <c r="C74" s="48">
        <v>31136186</v>
      </c>
      <c r="D74" s="48">
        <v>31575500</v>
      </c>
      <c r="E74" s="48">
        <v>3821481</v>
      </c>
      <c r="F74" s="48">
        <v>32394742</v>
      </c>
      <c r="G74" s="48">
        <v>32790315</v>
      </c>
      <c r="H74" s="48">
        <v>33313830</v>
      </c>
    </row>
    <row r="75" spans="2:11" ht="16.5" customHeight="1" x14ac:dyDescent="0.25">
      <c r="B75" s="25" t="s">
        <v>1</v>
      </c>
      <c r="C75" s="49">
        <v>30943</v>
      </c>
      <c r="D75" s="49">
        <v>31792</v>
      </c>
      <c r="E75" s="49">
        <v>5139</v>
      </c>
      <c r="F75" s="49">
        <v>32960</v>
      </c>
      <c r="G75" s="49">
        <v>33869</v>
      </c>
      <c r="H75" s="49">
        <v>34654</v>
      </c>
    </row>
    <row r="76" spans="2:11" ht="16.5" customHeight="1" thickBot="1" x14ac:dyDescent="0.3">
      <c r="B76" s="26" t="s">
        <v>2</v>
      </c>
      <c r="C76" s="47">
        <v>512760</v>
      </c>
      <c r="D76" s="47">
        <v>517236</v>
      </c>
      <c r="E76" s="47">
        <v>139897</v>
      </c>
      <c r="F76" s="47">
        <v>528794</v>
      </c>
      <c r="G76" s="47">
        <v>536832</v>
      </c>
      <c r="H76" s="47">
        <v>554591</v>
      </c>
    </row>
    <row r="77" spans="2:11" s="40" customFormat="1" ht="15.6" thickBot="1" x14ac:dyDescent="0.3">
      <c r="B77" s="131" t="s">
        <v>3</v>
      </c>
      <c r="C77" s="50">
        <f>SUM(C74:C76)</f>
        <v>31679889</v>
      </c>
      <c r="D77" s="50">
        <f t="shared" ref="D77:H77" si="7">SUM(D74:D76)</f>
        <v>32124528</v>
      </c>
      <c r="E77" s="50">
        <f t="shared" si="7"/>
        <v>3966517</v>
      </c>
      <c r="F77" s="50">
        <f t="shared" si="7"/>
        <v>32956496</v>
      </c>
      <c r="G77" s="50">
        <f t="shared" si="7"/>
        <v>33361016</v>
      </c>
      <c r="H77" s="50">
        <f t="shared" si="7"/>
        <v>33903075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6BD-015F-4911-9A63-F9C8BA6FBD0D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45565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45565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45534</v>
      </c>
      <c r="F11" s="64">
        <f>B3</f>
        <v>45565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59842814</v>
      </c>
      <c r="F12" s="46">
        <v>60986149</v>
      </c>
      <c r="G12" s="11">
        <f t="shared" ref="G12:G14" si="0">F12-E12</f>
        <v>1143335</v>
      </c>
      <c r="H12" s="34">
        <f t="shared" ref="H12:H15" si="1">F12/E12-1</f>
        <v>1.9105635640730423E-2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49242</v>
      </c>
      <c r="F13" s="46">
        <v>50215</v>
      </c>
      <c r="G13" s="11">
        <f t="shared" si="0"/>
        <v>973</v>
      </c>
      <c r="H13" s="34">
        <f t="shared" si="1"/>
        <v>1.9759554851549455E-2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680328</v>
      </c>
      <c r="F14" s="46">
        <v>694119</v>
      </c>
      <c r="G14" s="11">
        <f t="shared" si="0"/>
        <v>13791</v>
      </c>
      <c r="H14" s="34">
        <f t="shared" si="1"/>
        <v>2.0271104526052186E-2</v>
      </c>
      <c r="I14" s="66"/>
      <c r="J14" s="53"/>
      <c r="L14" s="95"/>
      <c r="M14" s="66"/>
    </row>
    <row r="15" spans="2:15" s="40" customFormat="1" ht="15.6" thickBot="1" x14ac:dyDescent="0.3">
      <c r="B15" s="132" t="s">
        <v>3</v>
      </c>
      <c r="C15" s="132"/>
      <c r="D15" s="133"/>
      <c r="E15" s="67">
        <f>E12+E13+E14</f>
        <v>60572384</v>
      </c>
      <c r="F15" s="67">
        <f>F12+F13+F14</f>
        <v>61730483</v>
      </c>
      <c r="G15" s="67">
        <f>G12+G13+G14</f>
        <v>1158099</v>
      </c>
      <c r="H15" s="38">
        <f t="shared" si="1"/>
        <v>1.9119257383034549E-2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45534</v>
      </c>
      <c r="F19" s="64">
        <f>F11</f>
        <v>45565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33313830</v>
      </c>
      <c r="F20" s="46">
        <v>33751035</v>
      </c>
      <c r="G20" s="11">
        <f>F20-E20</f>
        <v>437205</v>
      </c>
      <c r="H20" s="34">
        <f>F20/E20-1</f>
        <v>1.312382875220286E-2</v>
      </c>
      <c r="I20" s="53"/>
    </row>
    <row r="21" spans="2:17" ht="15" x14ac:dyDescent="0.25">
      <c r="B21" s="175" t="s">
        <v>1</v>
      </c>
      <c r="C21" s="175"/>
      <c r="D21" s="176"/>
      <c r="E21" s="46">
        <v>34654</v>
      </c>
      <c r="F21" s="46">
        <v>35438</v>
      </c>
      <c r="G21" s="11">
        <f>F21-E21</f>
        <v>784</v>
      </c>
      <c r="H21" s="34">
        <f>F21/E21-1</f>
        <v>2.2623650949385343E-2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554591</v>
      </c>
      <c r="F22" s="46">
        <v>554591</v>
      </c>
      <c r="G22" s="11">
        <f t="shared" ref="G22" si="2">F22-E22</f>
        <v>0</v>
      </c>
      <c r="H22" s="34">
        <f t="shared" ref="H22:H23" si="3">F22/E22-1</f>
        <v>0</v>
      </c>
      <c r="I22" s="53"/>
      <c r="L22" s="33"/>
      <c r="M22" s="33"/>
      <c r="O22" s="33"/>
      <c r="P22" s="33"/>
    </row>
    <row r="23" spans="2:17" s="40" customFormat="1" ht="15.6" thickBot="1" x14ac:dyDescent="0.3">
      <c r="B23" s="132" t="s">
        <v>3</v>
      </c>
      <c r="C23" s="132"/>
      <c r="D23" s="133"/>
      <c r="E23" s="67">
        <f>E20+E21+E22</f>
        <v>33903075</v>
      </c>
      <c r="F23" s="67">
        <f>F20+F21+F22</f>
        <v>34341064</v>
      </c>
      <c r="G23" s="67">
        <f>G20+G21+G22</f>
        <v>437989</v>
      </c>
      <c r="H23" s="38">
        <f t="shared" si="3"/>
        <v>1.2918857655242144E-2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45534</v>
      </c>
      <c r="F27" s="64">
        <f>F11</f>
        <v>45565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3806866</v>
      </c>
      <c r="F28" s="46">
        <v>3783572</v>
      </c>
      <c r="G28" s="11">
        <f t="shared" ref="G28:G30" si="4">F28-E28</f>
        <v>-23294</v>
      </c>
      <c r="H28" s="34">
        <f t="shared" ref="H28:H31" si="5">F28/E28-1</f>
        <v>-6.1189440342791501E-3</v>
      </c>
      <c r="I28" s="33"/>
    </row>
    <row r="29" spans="2:17" ht="15" x14ac:dyDescent="0.25">
      <c r="B29" s="175" t="s">
        <v>1</v>
      </c>
      <c r="C29" s="175"/>
      <c r="D29" s="176"/>
      <c r="E29" s="46">
        <v>5844</v>
      </c>
      <c r="F29" s="46">
        <v>6133</v>
      </c>
      <c r="G29" s="11">
        <f t="shared" si="4"/>
        <v>289</v>
      </c>
      <c r="H29" s="34">
        <f t="shared" si="5"/>
        <v>4.9452429842573586E-2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149716</v>
      </c>
      <c r="F30" s="46">
        <v>142970</v>
      </c>
      <c r="G30" s="11">
        <f t="shared" si="4"/>
        <v>-6746</v>
      </c>
      <c r="H30" s="34">
        <f t="shared" si="5"/>
        <v>-4.5058644366667511E-2</v>
      </c>
      <c r="I30" s="33"/>
    </row>
    <row r="31" spans="2:17" s="40" customFormat="1" ht="15.6" thickBot="1" x14ac:dyDescent="0.3">
      <c r="B31" s="132" t="s">
        <v>3</v>
      </c>
      <c r="C31" s="132"/>
      <c r="D31" s="133"/>
      <c r="E31" s="67">
        <f>E28+E29+E30</f>
        <v>3962426</v>
      </c>
      <c r="F31" s="67">
        <f>F28+F29+F30</f>
        <v>3932675</v>
      </c>
      <c r="G31" s="67">
        <f>G28+G29+G30</f>
        <v>-29751</v>
      </c>
      <c r="H31" s="38">
        <f t="shared" si="5"/>
        <v>-7.5082790189646698E-3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45412</v>
      </c>
      <c r="D73" s="64">
        <f t="shared" si="6"/>
        <v>45442</v>
      </c>
      <c r="E73" s="64">
        <f t="shared" si="6"/>
        <v>45473</v>
      </c>
      <c r="F73" s="64">
        <f t="shared" si="6"/>
        <v>45503</v>
      </c>
      <c r="G73" s="64">
        <f>EDATE(H73,-1)</f>
        <v>45534</v>
      </c>
      <c r="H73" s="64">
        <f>B3</f>
        <v>45565</v>
      </c>
      <c r="I73"/>
      <c r="J73"/>
    </row>
    <row r="74" spans="2:11" ht="16.5" customHeight="1" x14ac:dyDescent="0.25">
      <c r="B74" s="24" t="s">
        <v>0</v>
      </c>
      <c r="C74" s="48">
        <v>31575500</v>
      </c>
      <c r="D74" s="48">
        <v>3821481</v>
      </c>
      <c r="E74" s="48">
        <v>32394742</v>
      </c>
      <c r="F74" s="48">
        <v>32790315</v>
      </c>
      <c r="G74" s="48">
        <v>33313830</v>
      </c>
      <c r="H74" s="48">
        <v>33751035</v>
      </c>
    </row>
    <row r="75" spans="2:11" ht="16.5" customHeight="1" x14ac:dyDescent="0.25">
      <c r="B75" s="25" t="s">
        <v>1</v>
      </c>
      <c r="C75" s="49">
        <v>31792</v>
      </c>
      <c r="D75" s="49">
        <v>5139</v>
      </c>
      <c r="E75" s="49">
        <v>32960</v>
      </c>
      <c r="F75" s="49">
        <v>33869</v>
      </c>
      <c r="G75" s="49">
        <v>34654</v>
      </c>
      <c r="H75" s="49">
        <v>35438</v>
      </c>
    </row>
    <row r="76" spans="2:11" ht="16.5" customHeight="1" thickBot="1" x14ac:dyDescent="0.3">
      <c r="B76" s="26" t="s">
        <v>2</v>
      </c>
      <c r="C76" s="47">
        <v>517236</v>
      </c>
      <c r="D76" s="47">
        <v>139897</v>
      </c>
      <c r="E76" s="47">
        <v>528794</v>
      </c>
      <c r="F76" s="47">
        <v>536832</v>
      </c>
      <c r="G76" s="47">
        <v>554591</v>
      </c>
      <c r="H76" s="47">
        <v>554591</v>
      </c>
    </row>
    <row r="77" spans="2:11" s="40" customFormat="1" ht="15.6" thickBot="1" x14ac:dyDescent="0.3">
      <c r="B77" s="133" t="s">
        <v>3</v>
      </c>
      <c r="C77" s="50">
        <f>SUM(C74:C76)</f>
        <v>32124528</v>
      </c>
      <c r="D77" s="50">
        <f t="shared" ref="D77:H77" si="7">SUM(D74:D76)</f>
        <v>3966517</v>
      </c>
      <c r="E77" s="50">
        <f t="shared" si="7"/>
        <v>32956496</v>
      </c>
      <c r="F77" s="50">
        <f t="shared" si="7"/>
        <v>33361016</v>
      </c>
      <c r="G77" s="50">
        <f t="shared" si="7"/>
        <v>33903075</v>
      </c>
      <c r="H77" s="50">
        <f t="shared" si="7"/>
        <v>34341064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D28C-BAB1-40AB-8572-07A3BC257402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45596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45596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45565</v>
      </c>
      <c r="F11" s="64">
        <f>B3</f>
        <v>45596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60986149</v>
      </c>
      <c r="F12" s="46">
        <v>62079495</v>
      </c>
      <c r="G12" s="11">
        <f t="shared" ref="G12:G14" si="0">F12-E12</f>
        <v>1093346</v>
      </c>
      <c r="H12" s="34">
        <f t="shared" ref="H12:H15" si="1">F12/E12-1</f>
        <v>1.7927775698708182E-2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50215</v>
      </c>
      <c r="F13" s="46">
        <v>50933</v>
      </c>
      <c r="G13" s="11">
        <f t="shared" si="0"/>
        <v>718</v>
      </c>
      <c r="H13" s="34">
        <f t="shared" si="1"/>
        <v>1.4298516379567916E-2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694119</v>
      </c>
      <c r="F14" s="46">
        <v>708242</v>
      </c>
      <c r="G14" s="11">
        <f t="shared" si="0"/>
        <v>14123</v>
      </c>
      <c r="H14" s="34">
        <f t="shared" si="1"/>
        <v>2.0346655256519464E-2</v>
      </c>
      <c r="I14" s="66"/>
      <c r="J14" s="53"/>
      <c r="L14" s="95"/>
      <c r="M14" s="66"/>
    </row>
    <row r="15" spans="2:15" s="40" customFormat="1" ht="15.6" thickBot="1" x14ac:dyDescent="0.3">
      <c r="B15" s="134" t="s">
        <v>3</v>
      </c>
      <c r="C15" s="134"/>
      <c r="D15" s="135"/>
      <c r="E15" s="67">
        <f>E12+E13+E14</f>
        <v>61730483</v>
      </c>
      <c r="F15" s="67">
        <f>F12+F13+F14</f>
        <v>62838670</v>
      </c>
      <c r="G15" s="67">
        <f>G12+G13+G14</f>
        <v>1108187</v>
      </c>
      <c r="H15" s="38">
        <f t="shared" si="1"/>
        <v>1.7952022180030669E-2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45565</v>
      </c>
      <c r="F19" s="64">
        <f>F11</f>
        <v>45596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33751035</v>
      </c>
      <c r="F20" s="46">
        <v>34240274</v>
      </c>
      <c r="G20" s="11">
        <f>F20-E20</f>
        <v>489239</v>
      </c>
      <c r="H20" s="34">
        <f>F20/E20-1</f>
        <v>1.4495525840911183E-2</v>
      </c>
      <c r="I20" s="53"/>
    </row>
    <row r="21" spans="2:17" ht="15" x14ac:dyDescent="0.25">
      <c r="B21" s="175" t="s">
        <v>1</v>
      </c>
      <c r="C21" s="175"/>
      <c r="D21" s="176"/>
      <c r="E21" s="46">
        <v>35438</v>
      </c>
      <c r="F21" s="46">
        <v>35975</v>
      </c>
      <c r="G21" s="11">
        <f>F21-E21</f>
        <v>537</v>
      </c>
      <c r="H21" s="34">
        <f>F21/E21-1</f>
        <v>1.5153225351317801E-2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554591</v>
      </c>
      <c r="F22" s="46">
        <v>569539</v>
      </c>
      <c r="G22" s="11">
        <f t="shared" ref="G22" si="2">F22-E22</f>
        <v>14948</v>
      </c>
      <c r="H22" s="34">
        <f t="shared" ref="H22:H23" si="3">F22/E22-1</f>
        <v>2.6953196139136715E-2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4" t="s">
        <v>3</v>
      </c>
      <c r="C23" s="134"/>
      <c r="D23" s="135"/>
      <c r="E23" s="67">
        <f>E20+E21+E22</f>
        <v>34341064</v>
      </c>
      <c r="F23" s="67">
        <f>F20+F21+F22</f>
        <v>34845788</v>
      </c>
      <c r="G23" s="67">
        <f>G20+G21+G22</f>
        <v>504724</v>
      </c>
      <c r="H23" s="38">
        <f t="shared" si="3"/>
        <v>1.4697389690663032E-2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45565</v>
      </c>
      <c r="F27" s="64">
        <f>F11</f>
        <v>45596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3783572</v>
      </c>
      <c r="F28" s="46">
        <v>3891388</v>
      </c>
      <c r="G28" s="11">
        <f t="shared" ref="G28:G30" si="4">F28-E28</f>
        <v>107816</v>
      </c>
      <c r="H28" s="34">
        <f t="shared" ref="H28:H31" si="5">F28/E28-1</f>
        <v>2.8495823523379427E-2</v>
      </c>
      <c r="I28" s="33"/>
    </row>
    <row r="29" spans="2:17" ht="15" x14ac:dyDescent="0.25">
      <c r="B29" s="175" t="s">
        <v>1</v>
      </c>
      <c r="C29" s="175"/>
      <c r="D29" s="176"/>
      <c r="E29" s="46">
        <v>6133</v>
      </c>
      <c r="F29" s="46">
        <v>6180</v>
      </c>
      <c r="G29" s="11">
        <f t="shared" si="4"/>
        <v>47</v>
      </c>
      <c r="H29" s="34">
        <f t="shared" si="5"/>
        <v>7.6634599706506545E-3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142970</v>
      </c>
      <c r="F30" s="46">
        <v>159895</v>
      </c>
      <c r="G30" s="11">
        <f t="shared" si="4"/>
        <v>16925</v>
      </c>
      <c r="H30" s="34">
        <f t="shared" si="5"/>
        <v>0.11838147863188087</v>
      </c>
      <c r="I30" s="33"/>
    </row>
    <row r="31" spans="2:17" s="40" customFormat="1" ht="15.6" thickBot="1" x14ac:dyDescent="0.3">
      <c r="B31" s="134" t="s">
        <v>3</v>
      </c>
      <c r="C31" s="134"/>
      <c r="D31" s="135"/>
      <c r="E31" s="67">
        <f>E28+E29+E30</f>
        <v>3932675</v>
      </c>
      <c r="F31" s="67">
        <f>F28+F29+F30</f>
        <v>4057463</v>
      </c>
      <c r="G31" s="67">
        <f>G28+G29+G30</f>
        <v>124788</v>
      </c>
      <c r="H31" s="38">
        <f t="shared" si="5"/>
        <v>3.1731073633086915E-2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45442</v>
      </c>
      <c r="D73" s="64">
        <f t="shared" si="6"/>
        <v>45473</v>
      </c>
      <c r="E73" s="64">
        <f t="shared" si="6"/>
        <v>45503</v>
      </c>
      <c r="F73" s="64">
        <f t="shared" si="6"/>
        <v>45534</v>
      </c>
      <c r="G73" s="64">
        <f>EDATE(H73,-1)</f>
        <v>45565</v>
      </c>
      <c r="H73" s="64">
        <f>B3</f>
        <v>45596</v>
      </c>
      <c r="I73"/>
      <c r="J73"/>
    </row>
    <row r="74" spans="2:11" ht="16.5" customHeight="1" x14ac:dyDescent="0.25">
      <c r="B74" s="24" t="s">
        <v>0</v>
      </c>
      <c r="C74" s="48">
        <v>3821481</v>
      </c>
      <c r="D74" s="48">
        <v>32394742</v>
      </c>
      <c r="E74" s="48">
        <v>32790315</v>
      </c>
      <c r="F74" s="48">
        <v>33313830</v>
      </c>
      <c r="G74" s="48">
        <v>33751035</v>
      </c>
      <c r="H74" s="48">
        <v>34240274</v>
      </c>
    </row>
    <row r="75" spans="2:11" ht="16.5" customHeight="1" x14ac:dyDescent="0.25">
      <c r="B75" s="25" t="s">
        <v>1</v>
      </c>
      <c r="C75" s="49">
        <v>5139</v>
      </c>
      <c r="D75" s="49">
        <v>32960</v>
      </c>
      <c r="E75" s="49">
        <v>33869</v>
      </c>
      <c r="F75" s="49">
        <v>34654</v>
      </c>
      <c r="G75" s="49">
        <v>35438</v>
      </c>
      <c r="H75" s="49">
        <v>35975</v>
      </c>
    </row>
    <row r="76" spans="2:11" ht="16.5" customHeight="1" thickBot="1" x14ac:dyDescent="0.3">
      <c r="B76" s="26" t="s">
        <v>2</v>
      </c>
      <c r="C76" s="47">
        <v>139897</v>
      </c>
      <c r="D76" s="47">
        <v>528794</v>
      </c>
      <c r="E76" s="47">
        <v>536832</v>
      </c>
      <c r="F76" s="47">
        <v>554591</v>
      </c>
      <c r="G76" s="47">
        <v>554591</v>
      </c>
      <c r="H76" s="47">
        <v>569539</v>
      </c>
    </row>
    <row r="77" spans="2:11" s="40" customFormat="1" ht="15.6" thickBot="1" x14ac:dyDescent="0.3">
      <c r="B77" s="135" t="s">
        <v>3</v>
      </c>
      <c r="C77" s="50">
        <f>SUM(C74:C76)</f>
        <v>3966517</v>
      </c>
      <c r="D77" s="50">
        <f t="shared" ref="D77:H77" si="7">SUM(D74:D76)</f>
        <v>32956496</v>
      </c>
      <c r="E77" s="50">
        <f t="shared" si="7"/>
        <v>33361016</v>
      </c>
      <c r="F77" s="50">
        <f t="shared" si="7"/>
        <v>33903075</v>
      </c>
      <c r="G77" s="50">
        <f t="shared" si="7"/>
        <v>34341064</v>
      </c>
      <c r="H77" s="50">
        <f t="shared" si="7"/>
        <v>34845788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2BF-010C-4166-98F8-9FB382E661B5}">
  <dimension ref="B2:Q84"/>
  <sheetViews>
    <sheetView topLeftCell="A79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45626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45626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45595</v>
      </c>
      <c r="F11" s="64">
        <f>B3</f>
        <v>45626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62079495</v>
      </c>
      <c r="F12" s="46">
        <v>63222720</v>
      </c>
      <c r="G12" s="11">
        <f t="shared" ref="G12:G14" si="0">F12-E12</f>
        <v>1143225</v>
      </c>
      <c r="H12" s="34">
        <f t="shared" ref="H12:H15" si="1">F12/E12-1</f>
        <v>1.8415500963723908E-2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50933</v>
      </c>
      <c r="F13" s="46">
        <v>52048</v>
      </c>
      <c r="G13" s="11">
        <f t="shared" si="0"/>
        <v>1115</v>
      </c>
      <c r="H13" s="34">
        <f t="shared" si="1"/>
        <v>2.1891504525553218E-2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708242</v>
      </c>
      <c r="F14" s="46">
        <v>720191</v>
      </c>
      <c r="G14" s="11">
        <f t="shared" si="0"/>
        <v>11949</v>
      </c>
      <c r="H14" s="34">
        <f t="shared" si="1"/>
        <v>1.6871351882548513E-2</v>
      </c>
      <c r="I14" s="66"/>
      <c r="J14" s="53"/>
      <c r="L14" s="95"/>
      <c r="M14" s="66"/>
    </row>
    <row r="15" spans="2:15" s="40" customFormat="1" ht="15.6" thickBot="1" x14ac:dyDescent="0.3">
      <c r="B15" s="136" t="s">
        <v>3</v>
      </c>
      <c r="C15" s="136"/>
      <c r="D15" s="137"/>
      <c r="E15" s="67">
        <f>E12+E13+E14</f>
        <v>62838670</v>
      </c>
      <c r="F15" s="67">
        <f>F12+F13+F14</f>
        <v>63994959</v>
      </c>
      <c r="G15" s="67">
        <f>G12+G13+G14</f>
        <v>1156289</v>
      </c>
      <c r="H15" s="38">
        <f t="shared" si="1"/>
        <v>1.840091459605997E-2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45595</v>
      </c>
      <c r="F19" s="64">
        <f>F11</f>
        <v>45626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34240274</v>
      </c>
      <c r="F20" s="46">
        <v>34732941</v>
      </c>
      <c r="G20" s="11">
        <f>F20-E20</f>
        <v>492667</v>
      </c>
      <c r="H20" s="34">
        <f>F20/E20-1</f>
        <v>1.4388523876882608E-2</v>
      </c>
      <c r="I20" s="53"/>
    </row>
    <row r="21" spans="2:17" ht="15" x14ac:dyDescent="0.25">
      <c r="B21" s="175" t="s">
        <v>1</v>
      </c>
      <c r="C21" s="175"/>
      <c r="D21" s="176"/>
      <c r="E21" s="46">
        <v>35975</v>
      </c>
      <c r="F21" s="46">
        <v>36826</v>
      </c>
      <c r="G21" s="11">
        <f>F21-E21</f>
        <v>851</v>
      </c>
      <c r="H21" s="34">
        <f>F21/E21-1</f>
        <v>2.3655316191799836E-2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569539</v>
      </c>
      <c r="F22" s="46">
        <v>575696</v>
      </c>
      <c r="G22" s="11">
        <f t="shared" ref="G22" si="2">F22-E22</f>
        <v>6157</v>
      </c>
      <c r="H22" s="34">
        <f t="shared" ref="H22:H23" si="3">F22/E22-1</f>
        <v>1.0810497612981695E-2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6" t="s">
        <v>3</v>
      </c>
      <c r="C23" s="136"/>
      <c r="D23" s="137"/>
      <c r="E23" s="67">
        <f>E20+E21+E22</f>
        <v>34845788</v>
      </c>
      <c r="F23" s="67">
        <f>F20+F21+F22</f>
        <v>35345463</v>
      </c>
      <c r="G23" s="67">
        <f>G20+G21+G22</f>
        <v>499675</v>
      </c>
      <c r="H23" s="38">
        <f t="shared" si="3"/>
        <v>1.4339609711222501E-2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45595</v>
      </c>
      <c r="F27" s="64">
        <f>F11</f>
        <v>45626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3891388</v>
      </c>
      <c r="F28" s="46">
        <v>3738877</v>
      </c>
      <c r="G28" s="11">
        <f t="shared" ref="G28:G30" si="4">F28-E28</f>
        <v>-152511</v>
      </c>
      <c r="H28" s="34">
        <f t="shared" ref="H28:H31" si="5">F28/E28-1</f>
        <v>-3.9191928432734002E-2</v>
      </c>
      <c r="I28" s="33"/>
    </row>
    <row r="29" spans="2:17" ht="15" x14ac:dyDescent="0.25">
      <c r="B29" s="175" t="s">
        <v>1</v>
      </c>
      <c r="C29" s="175"/>
      <c r="D29" s="176"/>
      <c r="E29" s="46">
        <v>6180</v>
      </c>
      <c r="F29" s="46">
        <v>6349</v>
      </c>
      <c r="G29" s="11">
        <f t="shared" si="4"/>
        <v>169</v>
      </c>
      <c r="H29" s="34">
        <f t="shared" si="5"/>
        <v>2.7346278317152084E-2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159895</v>
      </c>
      <c r="F30" s="46">
        <v>139894</v>
      </c>
      <c r="G30" s="11">
        <f t="shared" si="4"/>
        <v>-20001</v>
      </c>
      <c r="H30" s="34">
        <f t="shared" si="5"/>
        <v>-0.12508833922261486</v>
      </c>
      <c r="I30" s="33"/>
    </row>
    <row r="31" spans="2:17" s="40" customFormat="1" ht="15.6" thickBot="1" x14ac:dyDescent="0.3">
      <c r="B31" s="136" t="s">
        <v>3</v>
      </c>
      <c r="C31" s="136"/>
      <c r="D31" s="137"/>
      <c r="E31" s="67">
        <f>E28+E29+E30</f>
        <v>4057463</v>
      </c>
      <c r="F31" s="67">
        <f>F28+F29+F30</f>
        <v>3885120</v>
      </c>
      <c r="G31" s="67">
        <f>G28+G29+G30</f>
        <v>-172343</v>
      </c>
      <c r="H31" s="38">
        <f t="shared" si="5"/>
        <v>-4.2475556770326661E-2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5" t="s">
        <v>0</v>
      </c>
      <c r="C41" s="165"/>
      <c r="D41" s="166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7" t="s">
        <v>1</v>
      </c>
      <c r="C42" s="167"/>
      <c r="D42" s="168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71" t="s">
        <v>2</v>
      </c>
      <c r="C43" s="171"/>
      <c r="D43" s="172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69" t="s">
        <v>3</v>
      </c>
      <c r="C44" s="169"/>
      <c r="D44" s="170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45473</v>
      </c>
      <c r="D73" s="64">
        <f t="shared" si="6"/>
        <v>45503</v>
      </c>
      <c r="E73" s="64">
        <f t="shared" si="6"/>
        <v>45534</v>
      </c>
      <c r="F73" s="64">
        <f t="shared" si="6"/>
        <v>45565</v>
      </c>
      <c r="G73" s="64">
        <f>EDATE(H73,-1)</f>
        <v>45595</v>
      </c>
      <c r="H73" s="64">
        <f>B3</f>
        <v>45626</v>
      </c>
      <c r="I73"/>
      <c r="J73"/>
    </row>
    <row r="74" spans="2:11" ht="16.5" customHeight="1" x14ac:dyDescent="0.25">
      <c r="B74" s="24" t="s">
        <v>0</v>
      </c>
      <c r="C74" s="48">
        <v>32394742</v>
      </c>
      <c r="D74" s="48">
        <v>32790315</v>
      </c>
      <c r="E74" s="48">
        <v>33313830</v>
      </c>
      <c r="F74" s="48">
        <v>33751035</v>
      </c>
      <c r="G74" s="48">
        <v>34240274</v>
      </c>
      <c r="H74" s="48">
        <v>34732941</v>
      </c>
    </row>
    <row r="75" spans="2:11" ht="16.5" customHeight="1" x14ac:dyDescent="0.25">
      <c r="B75" s="25" t="s">
        <v>1</v>
      </c>
      <c r="C75" s="49">
        <v>32960</v>
      </c>
      <c r="D75" s="49">
        <v>33869</v>
      </c>
      <c r="E75" s="49">
        <v>34654</v>
      </c>
      <c r="F75" s="49">
        <v>35438</v>
      </c>
      <c r="G75" s="49">
        <v>35975</v>
      </c>
      <c r="H75" s="49">
        <v>36826</v>
      </c>
    </row>
    <row r="76" spans="2:11" ht="16.5" customHeight="1" thickBot="1" x14ac:dyDescent="0.3">
      <c r="B76" s="26" t="s">
        <v>2</v>
      </c>
      <c r="C76" s="47">
        <v>528794</v>
      </c>
      <c r="D76" s="47">
        <v>536832</v>
      </c>
      <c r="E76" s="47">
        <v>554591</v>
      </c>
      <c r="F76" s="47">
        <v>554591</v>
      </c>
      <c r="G76" s="47">
        <v>569539</v>
      </c>
      <c r="H76" s="47">
        <v>575696</v>
      </c>
    </row>
    <row r="77" spans="2:11" s="40" customFormat="1" ht="15.6" thickBot="1" x14ac:dyDescent="0.3">
      <c r="B77" s="137" t="s">
        <v>3</v>
      </c>
      <c r="C77" s="50">
        <f>SUM(C74:C76)</f>
        <v>32956496</v>
      </c>
      <c r="D77" s="50">
        <f t="shared" ref="D77:H77" si="7">SUM(D74:D76)</f>
        <v>33361016</v>
      </c>
      <c r="E77" s="50">
        <f t="shared" si="7"/>
        <v>33903075</v>
      </c>
      <c r="F77" s="50">
        <f t="shared" si="7"/>
        <v>34341064</v>
      </c>
      <c r="G77" s="50">
        <f t="shared" si="7"/>
        <v>34845788</v>
      </c>
      <c r="H77" s="50">
        <f t="shared" si="7"/>
        <v>35345463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D33-D859-4ABA-8153-AD7DCE1ACBB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45657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45626</v>
      </c>
      <c r="F11" s="64">
        <f>B3</f>
        <v>45657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63222720</v>
      </c>
      <c r="F12" s="46">
        <v>64263066</v>
      </c>
      <c r="G12" s="11">
        <f t="shared" ref="G12:G14" si="0">F12-E12</f>
        <v>1040346</v>
      </c>
      <c r="H12" s="34">
        <f t="shared" ref="H12:H15" si="1">F12/E12-1</f>
        <v>1.6455255325933393E-2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52048</v>
      </c>
      <c r="F13" s="46">
        <v>53065</v>
      </c>
      <c r="G13" s="11">
        <f t="shared" si="0"/>
        <v>1017</v>
      </c>
      <c r="H13" s="34">
        <f t="shared" si="1"/>
        <v>1.9539655702428549E-2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720191</v>
      </c>
      <c r="F14" s="46">
        <v>729200</v>
      </c>
      <c r="G14" s="11">
        <f t="shared" si="0"/>
        <v>9009</v>
      </c>
      <c r="H14" s="34">
        <f t="shared" si="1"/>
        <v>1.2509181592105456E-2</v>
      </c>
      <c r="I14" s="66"/>
      <c r="J14" s="53"/>
      <c r="L14" s="95"/>
      <c r="M14" s="66"/>
    </row>
    <row r="15" spans="2:15" s="40" customFormat="1" ht="15.6" thickBot="1" x14ac:dyDescent="0.3">
      <c r="B15" s="138" t="s">
        <v>3</v>
      </c>
      <c r="C15" s="138"/>
      <c r="D15" s="139"/>
      <c r="E15" s="67">
        <f>E12+E13+E14</f>
        <v>63994959</v>
      </c>
      <c r="F15" s="67">
        <f>F12+F13+F14</f>
        <v>65045331</v>
      </c>
      <c r="G15" s="67">
        <f>G12+G13+G14</f>
        <v>1050372</v>
      </c>
      <c r="H15" s="38">
        <f t="shared" si="1"/>
        <v>1.6413355308189104E-2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45626</v>
      </c>
      <c r="F19" s="64">
        <f>F11</f>
        <v>45657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34732941</v>
      </c>
      <c r="F20" s="46">
        <v>35121535</v>
      </c>
      <c r="G20" s="11">
        <f>F20-E20</f>
        <v>388594</v>
      </c>
      <c r="H20" s="34">
        <f>F20/E20-1</f>
        <v>1.1188053438953016E-2</v>
      </c>
      <c r="I20" s="53"/>
    </row>
    <row r="21" spans="2:17" ht="15" x14ac:dyDescent="0.25">
      <c r="B21" s="175" t="s">
        <v>1</v>
      </c>
      <c r="C21" s="175"/>
      <c r="D21" s="176"/>
      <c r="E21" s="46">
        <v>36826</v>
      </c>
      <c r="F21" s="46">
        <v>37582</v>
      </c>
      <c r="G21" s="11">
        <f>F21-E21</f>
        <v>756</v>
      </c>
      <c r="H21" s="34">
        <f>F21/E21-1</f>
        <v>2.0528974094389918E-2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575696</v>
      </c>
      <c r="F22" s="46">
        <v>579672</v>
      </c>
      <c r="G22" s="11">
        <f t="shared" ref="G22" si="2">F22-E22</f>
        <v>3976</v>
      </c>
      <c r="H22" s="34">
        <f t="shared" ref="H22:H23" si="3">F22/E22-1</f>
        <v>6.9064228342736733E-3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38" t="s">
        <v>3</v>
      </c>
      <c r="C23" s="138"/>
      <c r="D23" s="139"/>
      <c r="E23" s="67">
        <f>E20+E21+E22</f>
        <v>35345463</v>
      </c>
      <c r="F23" s="67">
        <f>F20+F21+F22</f>
        <v>35738789</v>
      </c>
      <c r="G23" s="67">
        <f>G20+G21+G22</f>
        <v>393326</v>
      </c>
      <c r="H23" s="38">
        <f t="shared" si="3"/>
        <v>1.1128047749721093E-2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45626</v>
      </c>
      <c r="F27" s="64">
        <f>F11</f>
        <v>45657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3738877</v>
      </c>
      <c r="F28" s="46">
        <v>3828519</v>
      </c>
      <c r="G28" s="11">
        <f t="shared" ref="G28:G30" si="4">F28-E28</f>
        <v>89642</v>
      </c>
      <c r="H28" s="34">
        <f t="shared" ref="H28:H31" si="5">F28/E28-1</f>
        <v>2.3975648302952957E-2</v>
      </c>
      <c r="I28" s="33"/>
    </row>
    <row r="29" spans="2:17" ht="15" x14ac:dyDescent="0.25">
      <c r="B29" s="175" t="s">
        <v>1</v>
      </c>
      <c r="C29" s="175"/>
      <c r="D29" s="176"/>
      <c r="E29" s="46">
        <v>6349</v>
      </c>
      <c r="F29" s="46">
        <v>6876</v>
      </c>
      <c r="G29" s="11">
        <f t="shared" si="4"/>
        <v>527</v>
      </c>
      <c r="H29" s="34">
        <f t="shared" si="5"/>
        <v>8.3005197668924335E-2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139894</v>
      </c>
      <c r="F30" s="46">
        <v>145990</v>
      </c>
      <c r="G30" s="11">
        <f t="shared" si="4"/>
        <v>6096</v>
      </c>
      <c r="H30" s="34">
        <f t="shared" si="5"/>
        <v>4.3575850286645679E-2</v>
      </c>
      <c r="I30" s="33"/>
    </row>
    <row r="31" spans="2:17" s="40" customFormat="1" ht="15.6" thickBot="1" x14ac:dyDescent="0.3">
      <c r="B31" s="138" t="s">
        <v>3</v>
      </c>
      <c r="C31" s="138"/>
      <c r="D31" s="139"/>
      <c r="E31" s="67">
        <f>E28+E29+E30</f>
        <v>3885120</v>
      </c>
      <c r="F31" s="67">
        <f>F28+F29+F30</f>
        <v>3981385</v>
      </c>
      <c r="G31" s="67">
        <f>G28+G29+G30</f>
        <v>96265</v>
      </c>
      <c r="H31" s="38">
        <f t="shared" si="5"/>
        <v>2.4777870439008254E-2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45503</v>
      </c>
      <c r="D73" s="64">
        <f t="shared" si="6"/>
        <v>45534</v>
      </c>
      <c r="E73" s="64">
        <f t="shared" si="6"/>
        <v>45565</v>
      </c>
      <c r="F73" s="64">
        <f t="shared" si="6"/>
        <v>45595</v>
      </c>
      <c r="G73" s="64">
        <f>EDATE(H73,-1)</f>
        <v>45626</v>
      </c>
      <c r="H73" s="64">
        <f>B3</f>
        <v>45657</v>
      </c>
      <c r="I73"/>
      <c r="J73"/>
    </row>
    <row r="74" spans="2:11" ht="16.5" customHeight="1" x14ac:dyDescent="0.25">
      <c r="B74" s="24" t="s">
        <v>0</v>
      </c>
      <c r="C74" s="48">
        <v>32790315</v>
      </c>
      <c r="D74" s="48">
        <v>33313830</v>
      </c>
      <c r="E74" s="48">
        <v>33751035</v>
      </c>
      <c r="F74" s="48">
        <v>34240274</v>
      </c>
      <c r="G74" s="48">
        <v>34732941</v>
      </c>
      <c r="H74" s="48">
        <v>35121535</v>
      </c>
    </row>
    <row r="75" spans="2:11" ht="16.5" customHeight="1" x14ac:dyDescent="0.25">
      <c r="B75" s="25" t="s">
        <v>1</v>
      </c>
      <c r="C75" s="49">
        <v>33869</v>
      </c>
      <c r="D75" s="49">
        <v>34654</v>
      </c>
      <c r="E75" s="49">
        <v>35438</v>
      </c>
      <c r="F75" s="49">
        <v>35975</v>
      </c>
      <c r="G75" s="49">
        <v>36826</v>
      </c>
      <c r="H75" s="49">
        <v>37582</v>
      </c>
    </row>
    <row r="76" spans="2:11" ht="16.5" customHeight="1" thickBot="1" x14ac:dyDescent="0.3">
      <c r="B76" s="26" t="s">
        <v>2</v>
      </c>
      <c r="C76" s="47">
        <v>536832</v>
      </c>
      <c r="D76" s="47">
        <v>554591</v>
      </c>
      <c r="E76" s="47">
        <v>554591</v>
      </c>
      <c r="F76" s="47">
        <v>569539</v>
      </c>
      <c r="G76" s="47">
        <v>575696</v>
      </c>
      <c r="H76" s="47">
        <v>579672</v>
      </c>
    </row>
    <row r="77" spans="2:11" s="40" customFormat="1" ht="15.6" thickBot="1" x14ac:dyDescent="0.3">
      <c r="B77" s="139" t="s">
        <v>3</v>
      </c>
      <c r="C77" s="50">
        <f>SUM(C74:C76)</f>
        <v>33361016</v>
      </c>
      <c r="D77" s="50">
        <f t="shared" ref="D77:H77" si="7">SUM(D74:D76)</f>
        <v>33903075</v>
      </c>
      <c r="E77" s="50">
        <f t="shared" si="7"/>
        <v>34341064</v>
      </c>
      <c r="F77" s="50">
        <f t="shared" si="7"/>
        <v>34845788</v>
      </c>
      <c r="G77" s="50">
        <f t="shared" si="7"/>
        <v>35345463</v>
      </c>
      <c r="H77" s="50">
        <f t="shared" si="7"/>
        <v>35738789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567-CE5C-4E55-9367-6834BB60013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45688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45688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45657</v>
      </c>
      <c r="F11" s="64">
        <f>B3</f>
        <v>45688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64263066</v>
      </c>
      <c r="F12" s="46">
        <v>65380103</v>
      </c>
      <c r="G12" s="11">
        <f t="shared" ref="G12:G14" si="0">F12-E12</f>
        <v>1117037</v>
      </c>
      <c r="H12" s="34">
        <f t="shared" ref="H12:H15" si="1">F12/E12-1</f>
        <v>1.7382254995427671E-2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53065</v>
      </c>
      <c r="F13" s="46">
        <v>54749</v>
      </c>
      <c r="G13" s="11">
        <f t="shared" si="0"/>
        <v>1684</v>
      </c>
      <c r="H13" s="34">
        <f t="shared" si="1"/>
        <v>3.1734665033449572E-2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729200</v>
      </c>
      <c r="F14" s="46">
        <v>736745</v>
      </c>
      <c r="G14" s="11">
        <f t="shared" si="0"/>
        <v>7545</v>
      </c>
      <c r="H14" s="34">
        <f t="shared" si="1"/>
        <v>1.0346955567745564E-2</v>
      </c>
      <c r="I14" s="66"/>
      <c r="J14" s="53"/>
      <c r="L14" s="95"/>
      <c r="M14" s="66"/>
    </row>
    <row r="15" spans="2:15" s="40" customFormat="1" ht="15.6" thickBot="1" x14ac:dyDescent="0.3">
      <c r="B15" s="140" t="s">
        <v>3</v>
      </c>
      <c r="C15" s="140"/>
      <c r="D15" s="141"/>
      <c r="E15" s="67">
        <f>E12+E13+E14</f>
        <v>65045331</v>
      </c>
      <c r="F15" s="67">
        <f>F12+F13+F14</f>
        <v>66171597</v>
      </c>
      <c r="G15" s="67">
        <f>G12+G13+G14</f>
        <v>1126266</v>
      </c>
      <c r="H15" s="38">
        <f t="shared" si="1"/>
        <v>1.7315093684433736E-2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45657</v>
      </c>
      <c r="F19" s="64">
        <f>F11</f>
        <v>45688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35121535</v>
      </c>
      <c r="F20" s="46">
        <v>35510217</v>
      </c>
      <c r="G20" s="11">
        <f>F20-E20</f>
        <v>388682</v>
      </c>
      <c r="H20" s="34">
        <f>F20/E20-1</f>
        <v>1.1066771426704536E-2</v>
      </c>
      <c r="I20" s="53"/>
    </row>
    <row r="21" spans="2:17" ht="15" x14ac:dyDescent="0.25">
      <c r="B21" s="175" t="s">
        <v>1</v>
      </c>
      <c r="C21" s="175"/>
      <c r="D21" s="176"/>
      <c r="E21" s="46">
        <v>37582</v>
      </c>
      <c r="F21" s="46">
        <v>38404</v>
      </c>
      <c r="G21" s="11">
        <f>F21-E21</f>
        <v>822</v>
      </c>
      <c r="H21" s="34">
        <f>F21/E21-1</f>
        <v>2.187217284870413E-2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579672</v>
      </c>
      <c r="F22" s="46">
        <v>584487</v>
      </c>
      <c r="G22" s="11">
        <f t="shared" ref="G22" si="2">F22-E22</f>
        <v>4815</v>
      </c>
      <c r="H22" s="34">
        <f t="shared" ref="H22:H23" si="3">F22/E22-1</f>
        <v>8.3064215625388016E-3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0" t="s">
        <v>3</v>
      </c>
      <c r="C23" s="140"/>
      <c r="D23" s="141"/>
      <c r="E23" s="67">
        <f>E20+E21+E22</f>
        <v>35738789</v>
      </c>
      <c r="F23" s="67">
        <f>F20+F21+F22</f>
        <v>36133108</v>
      </c>
      <c r="G23" s="67">
        <f>G20+G21+G22</f>
        <v>394319</v>
      </c>
      <c r="H23" s="38">
        <f t="shared" si="3"/>
        <v>1.1033362098531008E-2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45657</v>
      </c>
      <c r="F27" s="64">
        <f>F11</f>
        <v>45688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3828519</v>
      </c>
      <c r="F28" s="46">
        <v>3819320</v>
      </c>
      <c r="G28" s="11">
        <f t="shared" ref="G28:G30" si="4">F28-E28</f>
        <v>-9199</v>
      </c>
      <c r="H28" s="34">
        <f t="shared" ref="H28:H31" si="5">F28/E28-1</f>
        <v>-2.4027567840201325E-3</v>
      </c>
      <c r="I28" s="33"/>
    </row>
    <row r="29" spans="2:17" ht="15" x14ac:dyDescent="0.25">
      <c r="B29" s="175" t="s">
        <v>1</v>
      </c>
      <c r="C29" s="175"/>
      <c r="D29" s="176"/>
      <c r="E29" s="46">
        <v>6876</v>
      </c>
      <c r="F29" s="46">
        <v>6365</v>
      </c>
      <c r="G29" s="11">
        <f t="shared" si="4"/>
        <v>-511</v>
      </c>
      <c r="H29" s="34">
        <f t="shared" si="5"/>
        <v>-7.4316463059918569E-2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145990</v>
      </c>
      <c r="F30" s="46">
        <v>161115</v>
      </c>
      <c r="G30" s="11">
        <f t="shared" si="4"/>
        <v>15125</v>
      </c>
      <c r="H30" s="34">
        <f t="shared" si="5"/>
        <v>0.10360298650592514</v>
      </c>
      <c r="I30" s="33"/>
    </row>
    <row r="31" spans="2:17" s="40" customFormat="1" ht="15.6" thickBot="1" x14ac:dyDescent="0.3">
      <c r="B31" s="140" t="s">
        <v>3</v>
      </c>
      <c r="C31" s="140"/>
      <c r="D31" s="141"/>
      <c r="E31" s="67">
        <f>E28+E29+E30</f>
        <v>3981385</v>
      </c>
      <c r="F31" s="67">
        <f>F28+F29+F30</f>
        <v>3986800</v>
      </c>
      <c r="G31" s="67">
        <f>G28+G29+G30</f>
        <v>5415</v>
      </c>
      <c r="H31" s="38">
        <f t="shared" si="5"/>
        <v>1.3600794698327423E-3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45534</v>
      </c>
      <c r="D73" s="64">
        <f t="shared" si="6"/>
        <v>45565</v>
      </c>
      <c r="E73" s="64">
        <f t="shared" si="6"/>
        <v>45595</v>
      </c>
      <c r="F73" s="64">
        <f t="shared" si="6"/>
        <v>45626</v>
      </c>
      <c r="G73" s="64">
        <f>EDATE(H73,-1)</f>
        <v>45657</v>
      </c>
      <c r="H73" s="64">
        <f>B3</f>
        <v>45688</v>
      </c>
      <c r="I73"/>
      <c r="J73"/>
    </row>
    <row r="74" spans="2:11" ht="16.5" customHeight="1" x14ac:dyDescent="0.25">
      <c r="B74" s="24" t="s">
        <v>0</v>
      </c>
      <c r="C74" s="48">
        <v>33313830</v>
      </c>
      <c r="D74" s="48">
        <v>33751035</v>
      </c>
      <c r="E74" s="48">
        <v>34240274</v>
      </c>
      <c r="F74" s="48">
        <v>34732941</v>
      </c>
      <c r="G74" s="48">
        <v>35121535</v>
      </c>
      <c r="H74" s="48">
        <v>35510217</v>
      </c>
    </row>
    <row r="75" spans="2:11" ht="16.5" customHeight="1" x14ac:dyDescent="0.25">
      <c r="B75" s="25" t="s">
        <v>1</v>
      </c>
      <c r="C75" s="49">
        <v>34654</v>
      </c>
      <c r="D75" s="49">
        <v>35438</v>
      </c>
      <c r="E75" s="49">
        <v>35975</v>
      </c>
      <c r="F75" s="49">
        <v>36826</v>
      </c>
      <c r="G75" s="49">
        <v>37582</v>
      </c>
      <c r="H75" s="49">
        <v>38404</v>
      </c>
    </row>
    <row r="76" spans="2:11" ht="16.5" customHeight="1" thickBot="1" x14ac:dyDescent="0.3">
      <c r="B76" s="26" t="s">
        <v>2</v>
      </c>
      <c r="C76" s="47">
        <v>554591</v>
      </c>
      <c r="D76" s="47">
        <v>554591</v>
      </c>
      <c r="E76" s="47">
        <v>569539</v>
      </c>
      <c r="F76" s="47">
        <v>575696</v>
      </c>
      <c r="G76" s="47">
        <v>579672</v>
      </c>
      <c r="H76" s="47">
        <v>584487</v>
      </c>
    </row>
    <row r="77" spans="2:11" s="40" customFormat="1" ht="15.6" thickBot="1" x14ac:dyDescent="0.3">
      <c r="B77" s="141" t="s">
        <v>3</v>
      </c>
      <c r="C77" s="50">
        <f>SUM(C74:C76)</f>
        <v>33903075</v>
      </c>
      <c r="D77" s="50">
        <f t="shared" ref="D77:H77" si="7">SUM(D74:D76)</f>
        <v>34341064</v>
      </c>
      <c r="E77" s="50">
        <f t="shared" si="7"/>
        <v>34845788</v>
      </c>
      <c r="F77" s="50">
        <f t="shared" si="7"/>
        <v>35345463</v>
      </c>
      <c r="G77" s="50">
        <f t="shared" si="7"/>
        <v>35738789</v>
      </c>
      <c r="H77" s="50">
        <f t="shared" si="7"/>
        <v>36133108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739B-2E04-4682-A49B-62CE0CC0F508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45716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45685</v>
      </c>
      <c r="F11" s="64">
        <f>B3</f>
        <v>45716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65380103</v>
      </c>
      <c r="F12" s="46">
        <v>66325387</v>
      </c>
      <c r="G12" s="11">
        <f t="shared" ref="G12:G14" si="0">F12-E12</f>
        <v>945284</v>
      </c>
      <c r="H12" s="34">
        <f t="shared" ref="H12:H15" si="1">F12/E12-1</f>
        <v>1.4458282514483001E-2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54749</v>
      </c>
      <c r="F13" s="46">
        <v>56087</v>
      </c>
      <c r="G13" s="11">
        <f t="shared" si="0"/>
        <v>1338</v>
      </c>
      <c r="H13" s="34">
        <f t="shared" si="1"/>
        <v>2.4438802535206028E-2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736745</v>
      </c>
      <c r="F14" s="46">
        <v>749714</v>
      </c>
      <c r="G14" s="11">
        <f t="shared" si="0"/>
        <v>12969</v>
      </c>
      <c r="H14" s="34">
        <f t="shared" si="1"/>
        <v>1.7603105552124632E-2</v>
      </c>
      <c r="I14" s="66"/>
      <c r="J14" s="53"/>
      <c r="L14" s="95"/>
      <c r="M14" s="66"/>
    </row>
    <row r="15" spans="2:15" s="40" customFormat="1" ht="15.6" thickBot="1" x14ac:dyDescent="0.3">
      <c r="B15" s="142" t="s">
        <v>3</v>
      </c>
      <c r="C15" s="142"/>
      <c r="D15" s="143"/>
      <c r="E15" s="67">
        <f>E12+E13+E14</f>
        <v>66171597</v>
      </c>
      <c r="F15" s="67">
        <f>F12+F13+F14</f>
        <v>67131188</v>
      </c>
      <c r="G15" s="67">
        <f>G12+G13+G14</f>
        <v>959591</v>
      </c>
      <c r="H15" s="38">
        <f t="shared" si="1"/>
        <v>1.4501554194014776E-2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45685</v>
      </c>
      <c r="F19" s="64">
        <f>F11</f>
        <v>45716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35510217</v>
      </c>
      <c r="F20" s="46">
        <v>35980913</v>
      </c>
      <c r="G20" s="11">
        <f>F20-E20</f>
        <v>470696</v>
      </c>
      <c r="H20" s="34">
        <f>F20/E20-1</f>
        <v>1.3255227361747668E-2</v>
      </c>
      <c r="I20" s="53"/>
    </row>
    <row r="21" spans="2:17" ht="15" x14ac:dyDescent="0.25">
      <c r="B21" s="175" t="s">
        <v>1</v>
      </c>
      <c r="C21" s="175"/>
      <c r="D21" s="176"/>
      <c r="E21" s="46">
        <v>38404</v>
      </c>
      <c r="F21" s="46">
        <v>39481</v>
      </c>
      <c r="G21" s="11">
        <f>F21-E21</f>
        <v>1077</v>
      </c>
      <c r="H21" s="34">
        <f>F21/E21-1</f>
        <v>2.8043953754817164E-2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584487</v>
      </c>
      <c r="F22" s="46">
        <v>594277</v>
      </c>
      <c r="G22" s="11">
        <f t="shared" ref="G22" si="2">F22-E22</f>
        <v>9790</v>
      </c>
      <c r="H22" s="34">
        <f t="shared" ref="H22:H23" si="3">F22/E22-1</f>
        <v>1.6749730960654352E-2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42" t="s">
        <v>3</v>
      </c>
      <c r="C23" s="142"/>
      <c r="D23" s="143"/>
      <c r="E23" s="67">
        <f>E20+E21+E22</f>
        <v>36133108</v>
      </c>
      <c r="F23" s="67">
        <f>F20+F21+F22</f>
        <v>36614671</v>
      </c>
      <c r="G23" s="67">
        <f>G20+G21+G22</f>
        <v>481563</v>
      </c>
      <c r="H23" s="38">
        <f t="shared" si="3"/>
        <v>1.3327472411174712E-2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45685</v>
      </c>
      <c r="F27" s="64">
        <f>F11</f>
        <v>45716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3819320</v>
      </c>
      <c r="F28" s="46">
        <v>3864135</v>
      </c>
      <c r="G28" s="11">
        <f t="shared" ref="G28:G30" si="4">F28-E28</f>
        <v>44815</v>
      </c>
      <c r="H28" s="34">
        <f t="shared" ref="H28:H31" si="5">F28/E28-1</f>
        <v>1.1733764125551049E-2</v>
      </c>
      <c r="I28" s="33"/>
    </row>
    <row r="29" spans="2:17" ht="15" x14ac:dyDescent="0.25">
      <c r="B29" s="175" t="s">
        <v>1</v>
      </c>
      <c r="C29" s="175"/>
      <c r="D29" s="176"/>
      <c r="E29" s="46">
        <v>6365</v>
      </c>
      <c r="F29" s="46">
        <v>6893</v>
      </c>
      <c r="G29" s="11">
        <f t="shared" si="4"/>
        <v>528</v>
      </c>
      <c r="H29" s="34">
        <f t="shared" si="5"/>
        <v>8.2953652788688048E-2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161115</v>
      </c>
      <c r="F30" s="46">
        <v>149948</v>
      </c>
      <c r="G30" s="11">
        <f t="shared" si="4"/>
        <v>-11167</v>
      </c>
      <c r="H30" s="34">
        <f t="shared" si="5"/>
        <v>-6.9310740775222701E-2</v>
      </c>
      <c r="I30" s="33"/>
    </row>
    <row r="31" spans="2:17" s="40" customFormat="1" ht="15.6" thickBot="1" x14ac:dyDescent="0.3">
      <c r="B31" s="142" t="s">
        <v>3</v>
      </c>
      <c r="C31" s="142"/>
      <c r="D31" s="143"/>
      <c r="E31" s="67">
        <f>E28+E29+E30</f>
        <v>3986800</v>
      </c>
      <c r="F31" s="67">
        <f>F28+F29+F30</f>
        <v>4020976</v>
      </c>
      <c r="G31" s="67">
        <f>G28+G29+G30</f>
        <v>34176</v>
      </c>
      <c r="H31" s="38">
        <f t="shared" si="5"/>
        <v>8.5722885522223624E-3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45563</v>
      </c>
      <c r="D73" s="64">
        <f t="shared" si="6"/>
        <v>45593</v>
      </c>
      <c r="E73" s="64">
        <f t="shared" si="6"/>
        <v>45624</v>
      </c>
      <c r="F73" s="64">
        <f t="shared" si="6"/>
        <v>45654</v>
      </c>
      <c r="G73" s="64">
        <f>EDATE(H73,-1)</f>
        <v>45685</v>
      </c>
      <c r="H73" s="64">
        <f>B3</f>
        <v>45716</v>
      </c>
      <c r="I73"/>
      <c r="J73"/>
    </row>
    <row r="74" spans="2:11" ht="16.5" customHeight="1" x14ac:dyDescent="0.25">
      <c r="B74" s="24" t="s">
        <v>0</v>
      </c>
      <c r="C74" s="48">
        <v>33751035</v>
      </c>
      <c r="D74" s="48">
        <v>34240274</v>
      </c>
      <c r="E74" s="48">
        <v>34732941</v>
      </c>
      <c r="F74" s="48">
        <v>35121535</v>
      </c>
      <c r="G74" s="48">
        <v>35510217</v>
      </c>
      <c r="H74" s="48">
        <v>35980913</v>
      </c>
    </row>
    <row r="75" spans="2:11" ht="16.5" customHeight="1" x14ac:dyDescent="0.25">
      <c r="B75" s="25" t="s">
        <v>1</v>
      </c>
      <c r="C75" s="49">
        <v>35438</v>
      </c>
      <c r="D75" s="49">
        <v>35975</v>
      </c>
      <c r="E75" s="49">
        <v>36826</v>
      </c>
      <c r="F75" s="49">
        <v>37582</v>
      </c>
      <c r="G75" s="49">
        <v>38404</v>
      </c>
      <c r="H75" s="49">
        <v>39481</v>
      </c>
    </row>
    <row r="76" spans="2:11" ht="16.5" customHeight="1" thickBot="1" x14ac:dyDescent="0.3">
      <c r="B76" s="26" t="s">
        <v>2</v>
      </c>
      <c r="C76" s="47">
        <v>554591</v>
      </c>
      <c r="D76" s="47">
        <v>569539</v>
      </c>
      <c r="E76" s="47">
        <v>575696</v>
      </c>
      <c r="F76" s="47">
        <v>579672</v>
      </c>
      <c r="G76" s="47">
        <v>584487</v>
      </c>
      <c r="H76" s="47">
        <v>594277</v>
      </c>
    </row>
    <row r="77" spans="2:11" s="40" customFormat="1" ht="15.6" thickBot="1" x14ac:dyDescent="0.3">
      <c r="B77" s="143" t="s">
        <v>3</v>
      </c>
      <c r="C77" s="50">
        <f>SUM(C74:C76)</f>
        <v>34341064</v>
      </c>
      <c r="D77" s="50">
        <f t="shared" ref="D77:H77" si="7">SUM(D74:D76)</f>
        <v>34845788</v>
      </c>
      <c r="E77" s="50">
        <f t="shared" si="7"/>
        <v>35345463</v>
      </c>
      <c r="F77" s="50">
        <f t="shared" si="7"/>
        <v>35738789</v>
      </c>
      <c r="G77" s="50">
        <f t="shared" si="7"/>
        <v>36133108</v>
      </c>
      <c r="H77" s="50">
        <f t="shared" si="7"/>
        <v>36614671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B28-7185-49C1-B380-780DB20D838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45747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45747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45716</v>
      </c>
      <c r="F11" s="64">
        <f>B3</f>
        <v>45747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66325387</v>
      </c>
      <c r="F12" s="46">
        <v>67144651</v>
      </c>
      <c r="G12" s="11">
        <f t="shared" ref="G12:G14" si="0">F12-E12</f>
        <v>819264</v>
      </c>
      <c r="H12" s="34">
        <f t="shared" ref="H12:H15" si="1">F12/E12-1</f>
        <v>1.2352193286109259E-2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56087</v>
      </c>
      <c r="F13" s="46">
        <v>57544</v>
      </c>
      <c r="G13" s="11">
        <f t="shared" si="0"/>
        <v>1457</v>
      </c>
      <c r="H13" s="34">
        <f t="shared" si="1"/>
        <v>2.597749924224857E-2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749714</v>
      </c>
      <c r="F14" s="46">
        <v>757244</v>
      </c>
      <c r="G14" s="11">
        <f t="shared" si="0"/>
        <v>7530</v>
      </c>
      <c r="H14" s="34">
        <f t="shared" si="1"/>
        <v>1.0043830047191227E-2</v>
      </c>
      <c r="I14" s="66"/>
      <c r="J14" s="53"/>
      <c r="L14" s="95"/>
      <c r="M14" s="66"/>
    </row>
    <row r="15" spans="2:15" s="40" customFormat="1" ht="15.6" thickBot="1" x14ac:dyDescent="0.3">
      <c r="B15" s="144" t="s">
        <v>3</v>
      </c>
      <c r="C15" s="144"/>
      <c r="D15" s="145"/>
      <c r="E15" s="67">
        <f>E12+E13+E14</f>
        <v>67131188</v>
      </c>
      <c r="F15" s="67">
        <f>F12+F13+F14</f>
        <v>67959439</v>
      </c>
      <c r="G15" s="67">
        <f>G12+G13+G14</f>
        <v>828251</v>
      </c>
      <c r="H15" s="38">
        <f t="shared" si="1"/>
        <v>1.233779744818464E-2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45716</v>
      </c>
      <c r="F19" s="64">
        <f>F11</f>
        <v>45747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35980913</v>
      </c>
      <c r="F20" s="46">
        <v>36260603</v>
      </c>
      <c r="G20" s="11">
        <f>F20-E20</f>
        <v>279690</v>
      </c>
      <c r="H20" s="34">
        <f>F20/E20-1</f>
        <v>7.7732880207903587E-3</v>
      </c>
      <c r="I20" s="53"/>
    </row>
    <row r="21" spans="2:17" ht="15" x14ac:dyDescent="0.25">
      <c r="B21" s="175" t="s">
        <v>1</v>
      </c>
      <c r="C21" s="175"/>
      <c r="D21" s="176"/>
      <c r="E21" s="46">
        <v>39481</v>
      </c>
      <c r="F21" s="46">
        <v>40811</v>
      </c>
      <c r="G21" s="11">
        <f>F21-E21</f>
        <v>1330</v>
      </c>
      <c r="H21" s="34">
        <f>F21/E21-1</f>
        <v>3.3687089992654684E-2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594277</v>
      </c>
      <c r="F22" s="46">
        <v>597832</v>
      </c>
      <c r="G22" s="11">
        <f t="shared" ref="G22" si="2">F22-E22</f>
        <v>3555</v>
      </c>
      <c r="H22" s="34">
        <f t="shared" ref="H22:H23" si="3">F22/E22-1</f>
        <v>5.9820588715362444E-3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4" t="s">
        <v>3</v>
      </c>
      <c r="C23" s="144"/>
      <c r="D23" s="145"/>
      <c r="E23" s="67">
        <f>E20+E21+E22</f>
        <v>36614671</v>
      </c>
      <c r="F23" s="67">
        <f>F20+F21+F22</f>
        <v>36899246</v>
      </c>
      <c r="G23" s="67">
        <f>G20+G21+G22</f>
        <v>284575</v>
      </c>
      <c r="H23" s="38">
        <f t="shared" si="3"/>
        <v>7.7721577779572559E-3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45716</v>
      </c>
      <c r="F27" s="64">
        <f>F11</f>
        <v>45747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3864135</v>
      </c>
      <c r="F28" s="46">
        <v>4035832</v>
      </c>
      <c r="G28" s="11">
        <f t="shared" ref="G28:G30" si="4">F28-E28</f>
        <v>171697</v>
      </c>
      <c r="H28" s="34">
        <f t="shared" ref="H28:H31" si="5">F28/E28-1</f>
        <v>4.4433488995596626E-2</v>
      </c>
      <c r="I28" s="33"/>
    </row>
    <row r="29" spans="2:17" ht="15" x14ac:dyDescent="0.25">
      <c r="B29" s="175" t="s">
        <v>1</v>
      </c>
      <c r="C29" s="175"/>
      <c r="D29" s="176"/>
      <c r="E29" s="46">
        <v>6893</v>
      </c>
      <c r="F29" s="46">
        <v>7553</v>
      </c>
      <c r="G29" s="11">
        <f t="shared" si="4"/>
        <v>660</v>
      </c>
      <c r="H29" s="34">
        <f t="shared" si="5"/>
        <v>9.5749310895111073E-2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149948</v>
      </c>
      <c r="F30" s="46">
        <v>160248</v>
      </c>
      <c r="G30" s="11">
        <f t="shared" si="4"/>
        <v>10300</v>
      </c>
      <c r="H30" s="34">
        <f t="shared" si="5"/>
        <v>6.8690479366180224E-2</v>
      </c>
      <c r="I30" s="33"/>
    </row>
    <row r="31" spans="2:17" s="40" customFormat="1" ht="15.6" thickBot="1" x14ac:dyDescent="0.3">
      <c r="B31" s="144" t="s">
        <v>3</v>
      </c>
      <c r="C31" s="144"/>
      <c r="D31" s="145"/>
      <c r="E31" s="67">
        <f>E28+E29+E30</f>
        <v>4020976</v>
      </c>
      <c r="F31" s="67">
        <f>F28+F29+F30</f>
        <v>4203633</v>
      </c>
      <c r="G31" s="67">
        <f>G28+G29+G30</f>
        <v>182657</v>
      </c>
      <c r="H31" s="38">
        <f t="shared" si="5"/>
        <v>4.542603586790861E-2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45593</v>
      </c>
      <c r="D73" s="64">
        <f t="shared" si="6"/>
        <v>45624</v>
      </c>
      <c r="E73" s="64">
        <f t="shared" si="6"/>
        <v>45654</v>
      </c>
      <c r="F73" s="64">
        <f t="shared" si="6"/>
        <v>45685</v>
      </c>
      <c r="G73" s="64">
        <f>EDATE(H73,-1)</f>
        <v>45716</v>
      </c>
      <c r="H73" s="64">
        <f>B3</f>
        <v>45747</v>
      </c>
      <c r="I73"/>
      <c r="J73"/>
    </row>
    <row r="74" spans="2:11" ht="16.5" customHeight="1" x14ac:dyDescent="0.25">
      <c r="B74" s="24" t="s">
        <v>0</v>
      </c>
      <c r="C74" s="48">
        <v>34240274</v>
      </c>
      <c r="D74" s="48">
        <v>34732941</v>
      </c>
      <c r="E74" s="48">
        <v>35121535</v>
      </c>
      <c r="F74" s="48">
        <v>35510217</v>
      </c>
      <c r="G74" s="48">
        <v>35980913</v>
      </c>
      <c r="H74" s="48">
        <v>36260603</v>
      </c>
    </row>
    <row r="75" spans="2:11" ht="16.5" customHeight="1" x14ac:dyDescent="0.25">
      <c r="B75" s="25" t="s">
        <v>1</v>
      </c>
      <c r="C75" s="49">
        <v>35975</v>
      </c>
      <c r="D75" s="49">
        <v>36826</v>
      </c>
      <c r="E75" s="49">
        <v>37582</v>
      </c>
      <c r="F75" s="49">
        <v>38404</v>
      </c>
      <c r="G75" s="49">
        <v>39481</v>
      </c>
      <c r="H75" s="49">
        <v>40811</v>
      </c>
    </row>
    <row r="76" spans="2:11" ht="16.5" customHeight="1" thickBot="1" x14ac:dyDescent="0.3">
      <c r="B76" s="26" t="s">
        <v>2</v>
      </c>
      <c r="C76" s="47">
        <v>569539</v>
      </c>
      <c r="D76" s="47">
        <v>575696</v>
      </c>
      <c r="E76" s="47">
        <v>579672</v>
      </c>
      <c r="F76" s="47">
        <v>584487</v>
      </c>
      <c r="G76" s="47">
        <v>594277</v>
      </c>
      <c r="H76" s="47">
        <v>597832</v>
      </c>
    </row>
    <row r="77" spans="2:11" s="40" customFormat="1" ht="15.6" thickBot="1" x14ac:dyDescent="0.3">
      <c r="B77" s="145" t="s">
        <v>3</v>
      </c>
      <c r="C77" s="50">
        <f>SUM(C74:C76)</f>
        <v>34845788</v>
      </c>
      <c r="D77" s="50">
        <f t="shared" ref="D77:H77" si="7">SUM(D74:D76)</f>
        <v>35345463</v>
      </c>
      <c r="E77" s="50">
        <f t="shared" si="7"/>
        <v>35738789</v>
      </c>
      <c r="F77" s="50">
        <f t="shared" si="7"/>
        <v>36133108</v>
      </c>
      <c r="G77" s="50">
        <f t="shared" si="7"/>
        <v>36614671</v>
      </c>
      <c r="H77" s="50">
        <f t="shared" si="7"/>
        <v>36899246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4B4D-30FE-4A37-9439-9EC944CBF6D5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45777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45746</v>
      </c>
      <c r="F11" s="64">
        <f>B3</f>
        <v>45777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67144651</v>
      </c>
      <c r="F12" s="46">
        <v>67899637</v>
      </c>
      <c r="G12" s="11">
        <f t="shared" ref="G12:G14" si="0">F12-E12</f>
        <v>754986</v>
      </c>
      <c r="H12" s="34">
        <f t="shared" ref="H12:H15" si="1">F12/E12-1</f>
        <v>1.1244171929644775E-2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57544</v>
      </c>
      <c r="F13" s="46">
        <v>61061</v>
      </c>
      <c r="G13" s="11">
        <f t="shared" si="0"/>
        <v>3517</v>
      </c>
      <c r="H13" s="34">
        <f t="shared" si="1"/>
        <v>6.1118448491588984E-2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757244</v>
      </c>
      <c r="F14" s="46">
        <v>763307</v>
      </c>
      <c r="G14" s="11">
        <f t="shared" si="0"/>
        <v>6063</v>
      </c>
      <c r="H14" s="34">
        <f t="shared" si="1"/>
        <v>8.0066662792970256E-3</v>
      </c>
      <c r="I14" s="66"/>
      <c r="J14" s="53"/>
      <c r="L14" s="95"/>
      <c r="M14" s="66"/>
    </row>
    <row r="15" spans="2:15" s="40" customFormat="1" ht="15.6" thickBot="1" x14ac:dyDescent="0.3">
      <c r="B15" s="146" t="s">
        <v>3</v>
      </c>
      <c r="C15" s="146"/>
      <c r="D15" s="147"/>
      <c r="E15" s="67">
        <f>E12+E13+E14</f>
        <v>67959439</v>
      </c>
      <c r="F15" s="67">
        <f>F12+F13+F14</f>
        <v>68724005</v>
      </c>
      <c r="G15" s="67">
        <f>G12+G13+G14</f>
        <v>764566</v>
      </c>
      <c r="H15" s="38">
        <f t="shared" si="1"/>
        <v>1.1250328302445212E-2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45746</v>
      </c>
      <c r="F19" s="64">
        <f>F11</f>
        <v>45777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36260603</v>
      </c>
      <c r="F20" s="46">
        <v>36659710</v>
      </c>
      <c r="G20" s="11">
        <f>F20-E20</f>
        <v>399107</v>
      </c>
      <c r="H20" s="34">
        <f>F20/E20-1</f>
        <v>1.1006628874870028E-2</v>
      </c>
      <c r="I20" s="53"/>
    </row>
    <row r="21" spans="2:17" ht="15" x14ac:dyDescent="0.25">
      <c r="B21" s="175" t="s">
        <v>1</v>
      </c>
      <c r="C21" s="175"/>
      <c r="D21" s="176"/>
      <c r="E21" s="46">
        <v>40811</v>
      </c>
      <c r="F21" s="46">
        <v>41849</v>
      </c>
      <c r="G21" s="11">
        <f>F21-E21</f>
        <v>1038</v>
      </c>
      <c r="H21" s="34">
        <f>F21/E21-1</f>
        <v>2.5434319178652798E-2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597832</v>
      </c>
      <c r="F22" s="46">
        <v>600101</v>
      </c>
      <c r="G22" s="11">
        <f t="shared" ref="G22" si="2">F22-E22</f>
        <v>2269</v>
      </c>
      <c r="H22" s="34">
        <f t="shared" ref="H22:H23" si="3">F22/E22-1</f>
        <v>3.7953806420532032E-3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6" t="s">
        <v>3</v>
      </c>
      <c r="C23" s="146"/>
      <c r="D23" s="147"/>
      <c r="E23" s="67">
        <f>E20+E21+E22</f>
        <v>36899246</v>
      </c>
      <c r="F23" s="67">
        <f>F20+F21+F22</f>
        <v>37301660</v>
      </c>
      <c r="G23" s="67">
        <f>G20+G21+G22</f>
        <v>402414</v>
      </c>
      <c r="H23" s="38">
        <f t="shared" si="3"/>
        <v>1.0905751299091548E-2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45746</v>
      </c>
      <c r="F27" s="64">
        <f>F11</f>
        <v>45777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4035832</v>
      </c>
      <c r="F28" s="46">
        <v>3601784</v>
      </c>
      <c r="G28" s="11">
        <f t="shared" ref="G28:G30" si="4">F28-E28</f>
        <v>-434048</v>
      </c>
      <c r="H28" s="34">
        <f t="shared" ref="H28:H31" si="5">F28/E28-1</f>
        <v>-0.10754857982195498</v>
      </c>
      <c r="I28" s="33"/>
    </row>
    <row r="29" spans="2:17" ht="15" x14ac:dyDescent="0.25">
      <c r="B29" s="175" t="s">
        <v>1</v>
      </c>
      <c r="C29" s="175"/>
      <c r="D29" s="176"/>
      <c r="E29" s="46">
        <v>7553</v>
      </c>
      <c r="F29" s="46">
        <v>7795</v>
      </c>
      <c r="G29" s="11">
        <f t="shared" si="4"/>
        <v>242</v>
      </c>
      <c r="H29" s="34">
        <f t="shared" si="5"/>
        <v>3.2040248907718727E-2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160248</v>
      </c>
      <c r="F30" s="46">
        <v>147439</v>
      </c>
      <c r="G30" s="11">
        <f t="shared" si="4"/>
        <v>-12809</v>
      </c>
      <c r="H30" s="34">
        <f t="shared" si="5"/>
        <v>-7.9932354849982512E-2</v>
      </c>
      <c r="I30" s="33"/>
    </row>
    <row r="31" spans="2:17" s="40" customFormat="1" ht="15.6" thickBot="1" x14ac:dyDescent="0.3">
      <c r="B31" s="146" t="s">
        <v>3</v>
      </c>
      <c r="C31" s="146"/>
      <c r="D31" s="147"/>
      <c r="E31" s="67">
        <f>E28+E29+E30</f>
        <v>4203633</v>
      </c>
      <c r="F31" s="67">
        <f>F28+F29+F30</f>
        <v>3757018</v>
      </c>
      <c r="G31" s="67">
        <f>G28+G29+G30</f>
        <v>-446615</v>
      </c>
      <c r="H31" s="38">
        <f t="shared" si="5"/>
        <v>-0.10624500283445293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45624</v>
      </c>
      <c r="D73" s="64">
        <f t="shared" si="6"/>
        <v>45654</v>
      </c>
      <c r="E73" s="64">
        <f t="shared" si="6"/>
        <v>45685</v>
      </c>
      <c r="F73" s="64">
        <f t="shared" si="6"/>
        <v>45716</v>
      </c>
      <c r="G73" s="64">
        <f>EDATE(H73,-1)</f>
        <v>45746</v>
      </c>
      <c r="H73" s="64">
        <f>B3</f>
        <v>45777</v>
      </c>
      <c r="I73"/>
      <c r="J73"/>
    </row>
    <row r="74" spans="2:11" ht="16.5" customHeight="1" x14ac:dyDescent="0.25">
      <c r="B74" s="24" t="s">
        <v>0</v>
      </c>
      <c r="C74" s="48">
        <v>34732941</v>
      </c>
      <c r="D74" s="48">
        <v>35121535</v>
      </c>
      <c r="E74" s="48">
        <v>35510217</v>
      </c>
      <c r="F74" s="48">
        <v>35980913</v>
      </c>
      <c r="G74" s="48">
        <v>36260603</v>
      </c>
      <c r="H74" s="48">
        <v>36185582</v>
      </c>
    </row>
    <row r="75" spans="2:11" ht="16.5" customHeight="1" x14ac:dyDescent="0.25">
      <c r="B75" s="25" t="s">
        <v>1</v>
      </c>
      <c r="C75" s="49">
        <v>36826</v>
      </c>
      <c r="D75" s="49">
        <v>37582</v>
      </c>
      <c r="E75" s="49">
        <v>38404</v>
      </c>
      <c r="F75" s="49">
        <v>39481</v>
      </c>
      <c r="G75" s="49">
        <v>40811</v>
      </c>
      <c r="H75" s="49">
        <v>41849</v>
      </c>
    </row>
    <row r="76" spans="2:11" ht="16.5" customHeight="1" thickBot="1" x14ac:dyDescent="0.3">
      <c r="B76" s="26" t="s">
        <v>2</v>
      </c>
      <c r="C76" s="47">
        <v>575696</v>
      </c>
      <c r="D76" s="47">
        <v>579672</v>
      </c>
      <c r="E76" s="47">
        <v>584487</v>
      </c>
      <c r="F76" s="47">
        <v>594277</v>
      </c>
      <c r="G76" s="47">
        <v>597832</v>
      </c>
      <c r="H76" s="47">
        <v>600101</v>
      </c>
    </row>
    <row r="77" spans="2:11" s="40" customFormat="1" ht="15.6" thickBot="1" x14ac:dyDescent="0.3">
      <c r="B77" s="147" t="s">
        <v>3</v>
      </c>
      <c r="C77" s="50">
        <f>SUM(C74:C76)</f>
        <v>35345463</v>
      </c>
      <c r="D77" s="50">
        <f t="shared" ref="D77:H77" si="7">SUM(D74:D76)</f>
        <v>35738789</v>
      </c>
      <c r="E77" s="50">
        <f t="shared" si="7"/>
        <v>36133108</v>
      </c>
      <c r="F77" s="50">
        <f t="shared" si="7"/>
        <v>36614671</v>
      </c>
      <c r="G77" s="50">
        <f t="shared" si="7"/>
        <v>36899246</v>
      </c>
      <c r="H77" s="50">
        <f t="shared" si="7"/>
        <v>36827532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D8FE-816F-410C-8D4A-700A790AC264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45808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45808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45777</v>
      </c>
      <c r="F11" s="64">
        <f>B3</f>
        <v>45808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67899637</v>
      </c>
      <c r="F12" s="46">
        <v>68775381</v>
      </c>
      <c r="G12" s="11">
        <f t="shared" ref="G12:G14" si="0">F12-E12</f>
        <v>875744</v>
      </c>
      <c r="H12" s="34">
        <f t="shared" ref="H12:H15" si="1">F12/E12-1</f>
        <v>1.2897624180229439E-2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61061</v>
      </c>
      <c r="F13" s="46">
        <v>61943</v>
      </c>
      <c r="G13" s="11">
        <f t="shared" si="0"/>
        <v>882</v>
      </c>
      <c r="H13" s="34">
        <f t="shared" si="1"/>
        <v>1.4444571821621066E-2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763307</v>
      </c>
      <c r="F14" s="46">
        <v>770608</v>
      </c>
      <c r="G14" s="11">
        <f t="shared" si="0"/>
        <v>7301</v>
      </c>
      <c r="H14" s="34">
        <f t="shared" si="1"/>
        <v>9.5649587911548206E-3</v>
      </c>
      <c r="I14" s="66"/>
      <c r="J14" s="53"/>
      <c r="L14" s="95"/>
      <c r="M14" s="66"/>
    </row>
    <row r="15" spans="2:15" s="40" customFormat="1" ht="15.6" thickBot="1" x14ac:dyDescent="0.3">
      <c r="B15" s="148" t="s">
        <v>3</v>
      </c>
      <c r="C15" s="148"/>
      <c r="D15" s="149"/>
      <c r="E15" s="67">
        <f>E12+E13+E14</f>
        <v>68724005</v>
      </c>
      <c r="F15" s="67">
        <f>F12+F13+F14</f>
        <v>69607932</v>
      </c>
      <c r="G15" s="67">
        <f>G12+G13+G14</f>
        <v>883927</v>
      </c>
      <c r="H15" s="38">
        <f t="shared" si="1"/>
        <v>1.2861983232787422E-2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45777</v>
      </c>
      <c r="F19" s="64">
        <f>F11</f>
        <v>45808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36659710</v>
      </c>
      <c r="F20" s="46">
        <v>36946799</v>
      </c>
      <c r="G20" s="11">
        <f>F20-E20</f>
        <v>287089</v>
      </c>
      <c r="H20" s="34">
        <f>F20/E20-1</f>
        <v>7.8311857895221326E-3</v>
      </c>
      <c r="I20" s="53"/>
    </row>
    <row r="21" spans="2:17" ht="15" x14ac:dyDescent="0.25">
      <c r="B21" s="175" t="s">
        <v>1</v>
      </c>
      <c r="C21" s="175"/>
      <c r="D21" s="176"/>
      <c r="E21" s="46">
        <v>41849</v>
      </c>
      <c r="F21" s="46">
        <v>42628</v>
      </c>
      <c r="G21" s="11">
        <f>F21-E21</f>
        <v>779</v>
      </c>
      <c r="H21" s="34">
        <f>F21/E21-1</f>
        <v>1.8614542760878372E-2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600101</v>
      </c>
      <c r="F22" s="46">
        <v>605991</v>
      </c>
      <c r="G22" s="11">
        <f t="shared" ref="G22" si="2">F22-E22</f>
        <v>5890</v>
      </c>
      <c r="H22" s="34">
        <f t="shared" ref="H22:H23" si="3">F22/E22-1</f>
        <v>9.8150144725637212E-3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8" t="s">
        <v>3</v>
      </c>
      <c r="C23" s="148"/>
      <c r="D23" s="149"/>
      <c r="E23" s="67">
        <f>E20+E21+E22</f>
        <v>37301660</v>
      </c>
      <c r="F23" s="67">
        <f>F20+F21+F22</f>
        <v>37595418</v>
      </c>
      <c r="G23" s="67">
        <f>G20+G21+G22</f>
        <v>293758</v>
      </c>
      <c r="H23" s="38">
        <f t="shared" si="3"/>
        <v>7.8751991198247051E-3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45777</v>
      </c>
      <c r="F27" s="64">
        <f>F11</f>
        <v>45808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3601784</v>
      </c>
      <c r="F28" s="46">
        <v>3628810</v>
      </c>
      <c r="G28" s="11">
        <f t="shared" ref="G28:G30" si="4">F28-E28</f>
        <v>27026</v>
      </c>
      <c r="H28" s="34">
        <f t="shared" ref="H28:H31" si="5">F28/E28-1</f>
        <v>7.5035038192183823E-3</v>
      </c>
      <c r="I28" s="33"/>
    </row>
    <row r="29" spans="2:17" ht="15" x14ac:dyDescent="0.25">
      <c r="B29" s="175" t="s">
        <v>1</v>
      </c>
      <c r="C29" s="175"/>
      <c r="D29" s="176"/>
      <c r="E29" s="46">
        <v>7795</v>
      </c>
      <c r="F29" s="46">
        <v>7745</v>
      </c>
      <c r="G29" s="11">
        <f t="shared" si="4"/>
        <v>-50</v>
      </c>
      <c r="H29" s="34">
        <f t="shared" si="5"/>
        <v>-6.414368184733843E-3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147439</v>
      </c>
      <c r="F30" s="46">
        <v>138317</v>
      </c>
      <c r="G30" s="11">
        <f t="shared" si="4"/>
        <v>-9122</v>
      </c>
      <c r="H30" s="34">
        <f t="shared" si="5"/>
        <v>-6.186965456900817E-2</v>
      </c>
      <c r="I30" s="33"/>
    </row>
    <row r="31" spans="2:17" s="40" customFormat="1" ht="15.6" thickBot="1" x14ac:dyDescent="0.3">
      <c r="B31" s="148" t="s">
        <v>3</v>
      </c>
      <c r="C31" s="148"/>
      <c r="D31" s="149"/>
      <c r="E31" s="67">
        <f>E28+E29+E30</f>
        <v>3757018</v>
      </c>
      <c r="F31" s="67">
        <f>F28+F29+F30</f>
        <v>3774872</v>
      </c>
      <c r="G31" s="67">
        <f>G28+G29+G30</f>
        <v>17854</v>
      </c>
      <c r="H31" s="38">
        <f t="shared" si="5"/>
        <v>4.7521731330539829E-3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45654</v>
      </c>
      <c r="D73" s="64">
        <f t="shared" si="6"/>
        <v>45685</v>
      </c>
      <c r="E73" s="64">
        <f t="shared" si="6"/>
        <v>45716</v>
      </c>
      <c r="F73" s="64">
        <f t="shared" si="6"/>
        <v>45746</v>
      </c>
      <c r="G73" s="64">
        <f>EDATE(H73,-1)</f>
        <v>45777</v>
      </c>
      <c r="H73" s="64">
        <f>B3</f>
        <v>45808</v>
      </c>
      <c r="I73"/>
      <c r="J73"/>
    </row>
    <row r="74" spans="2:11" ht="16.5" customHeight="1" x14ac:dyDescent="0.25">
      <c r="B74" s="24" t="s">
        <v>0</v>
      </c>
      <c r="C74" s="48">
        <v>35121535</v>
      </c>
      <c r="D74" s="48">
        <v>35510217</v>
      </c>
      <c r="E74" s="48">
        <v>35980913</v>
      </c>
      <c r="F74" s="48">
        <v>36260603</v>
      </c>
      <c r="G74" s="48">
        <v>36659710</v>
      </c>
      <c r="H74" s="48">
        <v>36946799</v>
      </c>
    </row>
    <row r="75" spans="2:11" ht="16.5" customHeight="1" x14ac:dyDescent="0.25">
      <c r="B75" s="25" t="s">
        <v>1</v>
      </c>
      <c r="C75" s="49">
        <v>37582</v>
      </c>
      <c r="D75" s="49">
        <v>38404</v>
      </c>
      <c r="E75" s="49">
        <v>39481</v>
      </c>
      <c r="F75" s="49">
        <v>40811</v>
      </c>
      <c r="G75" s="49">
        <v>41849</v>
      </c>
      <c r="H75" s="49">
        <v>42628</v>
      </c>
    </row>
    <row r="76" spans="2:11" ht="16.5" customHeight="1" thickBot="1" x14ac:dyDescent="0.3">
      <c r="B76" s="26" t="s">
        <v>2</v>
      </c>
      <c r="C76" s="47">
        <v>579672</v>
      </c>
      <c r="D76" s="47">
        <v>584487</v>
      </c>
      <c r="E76" s="47">
        <v>594277</v>
      </c>
      <c r="F76" s="47">
        <v>597832</v>
      </c>
      <c r="G76" s="47">
        <v>600101</v>
      </c>
      <c r="H76" s="47">
        <v>605991</v>
      </c>
    </row>
    <row r="77" spans="2:11" s="40" customFormat="1" ht="15.6" thickBot="1" x14ac:dyDescent="0.3">
      <c r="B77" s="149" t="s">
        <v>3</v>
      </c>
      <c r="C77" s="50">
        <f>SUM(C74:C76)</f>
        <v>35738789</v>
      </c>
      <c r="D77" s="50">
        <f t="shared" ref="D77:H77" si="7">SUM(D74:D76)</f>
        <v>36133108</v>
      </c>
      <c r="E77" s="50">
        <f t="shared" si="7"/>
        <v>36614671</v>
      </c>
      <c r="F77" s="50">
        <f t="shared" si="7"/>
        <v>36899246</v>
      </c>
      <c r="G77" s="50">
        <f t="shared" si="7"/>
        <v>37301660</v>
      </c>
      <c r="H77" s="50">
        <f t="shared" si="7"/>
        <v>37595418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1316-D663-4F95-8DEC-FC07C9AF6C91}">
  <dimension ref="B2:Q84"/>
  <sheetViews>
    <sheetView tabSelected="1" workbookViewId="0">
      <selection activeCell="K77" sqref="K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52" t="s">
        <v>17</v>
      </c>
      <c r="C2" s="152"/>
      <c r="D2" s="152"/>
      <c r="E2" s="152"/>
      <c r="F2" s="152"/>
      <c r="G2" s="152"/>
      <c r="H2" s="152"/>
    </row>
    <row r="3" spans="2:15" s="1" customFormat="1" ht="21" thickBot="1" x14ac:dyDescent="0.3">
      <c r="B3" s="153">
        <v>45838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3" t="s">
        <v>11</v>
      </c>
      <c r="C11" s="163"/>
      <c r="D11" s="164"/>
      <c r="E11" s="64">
        <f>EDATE(F11,-1)</f>
        <v>45807</v>
      </c>
      <c r="F11" s="64">
        <f>B3</f>
        <v>45838</v>
      </c>
      <c r="G11" s="16" t="s">
        <v>4</v>
      </c>
      <c r="H11" s="16" t="s">
        <v>5</v>
      </c>
      <c r="J11" s="45"/>
    </row>
    <row r="12" spans="2:15" ht="15" x14ac:dyDescent="0.25">
      <c r="B12" s="173" t="s">
        <v>0</v>
      </c>
      <c r="C12" s="173"/>
      <c r="D12" s="174"/>
      <c r="E12" s="46">
        <v>68775381</v>
      </c>
      <c r="F12" s="46">
        <v>69823255</v>
      </c>
      <c r="G12" s="11">
        <f t="shared" ref="G12:G14" si="0">F12-E12</f>
        <v>1047874</v>
      </c>
      <c r="H12" s="34">
        <f t="shared" ref="H12:H15" si="1">F12/E12-1</f>
        <v>1.5236178771586895E-2</v>
      </c>
      <c r="I12" s="66"/>
      <c r="J12" s="53"/>
      <c r="M12" s="66"/>
      <c r="O12" s="33"/>
    </row>
    <row r="13" spans="2:15" ht="15" x14ac:dyDescent="0.25">
      <c r="B13" s="175" t="s">
        <v>1</v>
      </c>
      <c r="C13" s="175"/>
      <c r="D13" s="176"/>
      <c r="E13" s="46">
        <v>61943</v>
      </c>
      <c r="F13" s="46">
        <v>64176</v>
      </c>
      <c r="G13" s="11">
        <f t="shared" si="0"/>
        <v>2233</v>
      </c>
      <c r="H13" s="34">
        <f t="shared" si="1"/>
        <v>3.6049271104079628E-2</v>
      </c>
      <c r="I13" s="66"/>
      <c r="J13" s="53"/>
      <c r="L13" s="95"/>
      <c r="M13" s="66"/>
    </row>
    <row r="14" spans="2:15" ht="18" customHeight="1" thickBot="1" x14ac:dyDescent="0.3">
      <c r="B14" s="177" t="s">
        <v>2</v>
      </c>
      <c r="C14" s="177"/>
      <c r="D14" s="178"/>
      <c r="E14" s="46">
        <v>770608</v>
      </c>
      <c r="F14" s="46">
        <v>779691</v>
      </c>
      <c r="G14" s="11">
        <f t="shared" si="0"/>
        <v>9083</v>
      </c>
      <c r="H14" s="34">
        <f t="shared" si="1"/>
        <v>1.1786796918796583E-2</v>
      </c>
      <c r="I14" s="66"/>
      <c r="J14" s="53"/>
      <c r="L14" s="95"/>
      <c r="M14" s="66"/>
    </row>
    <row r="15" spans="2:15" s="40" customFormat="1" ht="15.6" thickBot="1" x14ac:dyDescent="0.3">
      <c r="B15" s="150" t="s">
        <v>3</v>
      </c>
      <c r="C15" s="150"/>
      <c r="D15" s="151"/>
      <c r="E15" s="67">
        <f>E12+E13+E14</f>
        <v>69607932</v>
      </c>
      <c r="F15" s="67">
        <f>F12+F13+F14</f>
        <v>70667122</v>
      </c>
      <c r="G15" s="67">
        <f>G12+G13+G14</f>
        <v>1059190</v>
      </c>
      <c r="H15" s="38">
        <f t="shared" si="1"/>
        <v>1.5216512968665663E-2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3" t="s">
        <v>11</v>
      </c>
      <c r="C19" s="163"/>
      <c r="D19" s="164"/>
      <c r="E19" s="64">
        <f>E11</f>
        <v>45807</v>
      </c>
      <c r="F19" s="64">
        <f>F11</f>
        <v>45838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73" t="s">
        <v>0</v>
      </c>
      <c r="C20" s="173"/>
      <c r="D20" s="174"/>
      <c r="E20" s="46">
        <v>36946799</v>
      </c>
      <c r="F20" s="46">
        <v>37209137</v>
      </c>
      <c r="G20" s="11">
        <f>F20-E20</f>
        <v>262338</v>
      </c>
      <c r="H20" s="34">
        <f>F20/E20-1</f>
        <v>7.1004256688109724E-3</v>
      </c>
      <c r="I20" s="53"/>
    </row>
    <row r="21" spans="2:17" ht="15" x14ac:dyDescent="0.25">
      <c r="B21" s="175" t="s">
        <v>1</v>
      </c>
      <c r="C21" s="175"/>
      <c r="D21" s="176"/>
      <c r="E21" s="46">
        <v>42628</v>
      </c>
      <c r="F21" s="46">
        <v>43781</v>
      </c>
      <c r="G21" s="11">
        <f>F21-E21</f>
        <v>1153</v>
      </c>
      <c r="H21" s="34">
        <f>F21/E21-1</f>
        <v>2.7047949704419594E-2</v>
      </c>
      <c r="I21" s="53"/>
      <c r="L21" s="33"/>
      <c r="M21" s="33"/>
    </row>
    <row r="22" spans="2:17" ht="18" customHeight="1" thickBot="1" x14ac:dyDescent="0.3">
      <c r="B22" s="177" t="s">
        <v>2</v>
      </c>
      <c r="C22" s="177"/>
      <c r="D22" s="178"/>
      <c r="E22" s="46">
        <v>605991</v>
      </c>
      <c r="F22" s="46">
        <v>609044</v>
      </c>
      <c r="G22" s="11">
        <f t="shared" ref="G22" si="2">F22-E22</f>
        <v>3053</v>
      </c>
      <c r="H22" s="34">
        <f t="shared" ref="H22:H23" si="3">F22/E22-1</f>
        <v>5.0380286175866207E-3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50" t="s">
        <v>3</v>
      </c>
      <c r="C23" s="150"/>
      <c r="D23" s="151"/>
      <c r="E23" s="67">
        <f>E20+E21+E22</f>
        <v>37595418</v>
      </c>
      <c r="F23" s="67">
        <f>F20+F21+F22</f>
        <v>37861962</v>
      </c>
      <c r="G23" s="67">
        <f>G20+G21+G22</f>
        <v>266544</v>
      </c>
      <c r="H23" s="38">
        <f t="shared" si="3"/>
        <v>7.0898001453261195E-3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3" t="s">
        <v>11</v>
      </c>
      <c r="C27" s="163"/>
      <c r="D27" s="164"/>
      <c r="E27" s="64">
        <f>E11</f>
        <v>45807</v>
      </c>
      <c r="F27" s="64">
        <f>F11</f>
        <v>45838</v>
      </c>
      <c r="G27" s="16" t="s">
        <v>4</v>
      </c>
      <c r="H27" s="16" t="s">
        <v>5</v>
      </c>
    </row>
    <row r="28" spans="2:17" ht="15" x14ac:dyDescent="0.25">
      <c r="B28" s="173" t="s">
        <v>0</v>
      </c>
      <c r="C28" s="173"/>
      <c r="D28" s="174"/>
      <c r="E28" s="46">
        <v>3628810</v>
      </c>
      <c r="F28" s="46">
        <v>3689281</v>
      </c>
      <c r="G28" s="11">
        <f t="shared" ref="G28:G30" si="4">F28-E28</f>
        <v>60471</v>
      </c>
      <c r="H28" s="34">
        <f t="shared" ref="H28:H31" si="5">F28/E28-1</f>
        <v>1.6664140586032383E-2</v>
      </c>
      <c r="I28" s="33"/>
    </row>
    <row r="29" spans="2:17" ht="15" x14ac:dyDescent="0.25">
      <c r="B29" s="175" t="s">
        <v>1</v>
      </c>
      <c r="C29" s="175"/>
      <c r="D29" s="176"/>
      <c r="E29" s="46">
        <v>7745</v>
      </c>
      <c r="F29" s="46">
        <v>8158</v>
      </c>
      <c r="G29" s="11">
        <f t="shared" si="4"/>
        <v>413</v>
      </c>
      <c r="H29" s="34">
        <f t="shared" si="5"/>
        <v>5.3324725629438241E-2</v>
      </c>
      <c r="I29" s="33"/>
    </row>
    <row r="30" spans="2:17" ht="18" customHeight="1" thickBot="1" x14ac:dyDescent="0.3">
      <c r="B30" s="177" t="s">
        <v>2</v>
      </c>
      <c r="C30" s="177"/>
      <c r="D30" s="178"/>
      <c r="E30" s="46">
        <v>138317</v>
      </c>
      <c r="F30" s="46">
        <v>144444</v>
      </c>
      <c r="G30" s="11">
        <f t="shared" si="4"/>
        <v>6127</v>
      </c>
      <c r="H30" s="34">
        <f t="shared" si="5"/>
        <v>4.4296796489224022E-2</v>
      </c>
      <c r="I30" s="33"/>
    </row>
    <row r="31" spans="2:17" s="40" customFormat="1" ht="15.6" thickBot="1" x14ac:dyDescent="0.3">
      <c r="B31" s="150" t="s">
        <v>3</v>
      </c>
      <c r="C31" s="150"/>
      <c r="D31" s="151"/>
      <c r="E31" s="67">
        <f>E28+E29+E30</f>
        <v>3774872</v>
      </c>
      <c r="F31" s="67">
        <f>F28+F29+F30</f>
        <v>3841883</v>
      </c>
      <c r="G31" s="67">
        <f>G28+G29+G30</f>
        <v>67011</v>
      </c>
      <c r="H31" s="38">
        <f t="shared" si="5"/>
        <v>1.7751860195524438E-2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9" t="s">
        <v>7</v>
      </c>
      <c r="I39" s="179"/>
      <c r="J39" s="179"/>
    </row>
    <row r="40" spans="2:10" ht="15.6" thickBot="1" x14ac:dyDescent="0.3">
      <c r="B40" s="163" t="s">
        <v>11</v>
      </c>
      <c r="C40" s="163"/>
      <c r="D40" s="164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5" t="s">
        <v>0</v>
      </c>
      <c r="C41" s="165"/>
      <c r="D41" s="166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7" t="s">
        <v>1</v>
      </c>
      <c r="C42" s="167"/>
      <c r="D42" s="168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71" t="s">
        <v>2</v>
      </c>
      <c r="C43" s="171"/>
      <c r="D43" s="172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69" t="s">
        <v>3</v>
      </c>
      <c r="C44" s="169"/>
      <c r="D44" s="170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45685</v>
      </c>
      <c r="D73" s="64">
        <f t="shared" si="6"/>
        <v>45716</v>
      </c>
      <c r="E73" s="64">
        <f t="shared" si="6"/>
        <v>45746</v>
      </c>
      <c r="F73" s="64">
        <f t="shared" si="6"/>
        <v>45777</v>
      </c>
      <c r="G73" s="64">
        <f>EDATE(H73,-1)</f>
        <v>45807</v>
      </c>
      <c r="H73" s="64">
        <f>B3</f>
        <v>45838</v>
      </c>
      <c r="I73"/>
      <c r="J73"/>
    </row>
    <row r="74" spans="2:11" ht="16.5" customHeight="1" x14ac:dyDescent="0.25">
      <c r="B74" s="24" t="s">
        <v>0</v>
      </c>
      <c r="C74" s="48">
        <v>35510217</v>
      </c>
      <c r="D74" s="48">
        <v>35980913</v>
      </c>
      <c r="E74" s="48">
        <v>36260603</v>
      </c>
      <c r="F74" s="48">
        <v>36659710</v>
      </c>
      <c r="G74" s="48">
        <v>36946799</v>
      </c>
      <c r="H74" s="48">
        <v>37209137</v>
      </c>
    </row>
    <row r="75" spans="2:11" ht="16.5" customHeight="1" x14ac:dyDescent="0.25">
      <c r="B75" s="25" t="s">
        <v>1</v>
      </c>
      <c r="C75" s="49">
        <v>38404</v>
      </c>
      <c r="D75" s="49">
        <v>39481</v>
      </c>
      <c r="E75" s="49">
        <v>40811</v>
      </c>
      <c r="F75" s="49">
        <v>41849</v>
      </c>
      <c r="G75" s="49">
        <v>42628</v>
      </c>
      <c r="H75" s="49">
        <v>43781</v>
      </c>
    </row>
    <row r="76" spans="2:11" ht="16.5" customHeight="1" thickBot="1" x14ac:dyDescent="0.3">
      <c r="B76" s="26" t="s">
        <v>2</v>
      </c>
      <c r="C76" s="47">
        <v>584487</v>
      </c>
      <c r="D76" s="47">
        <v>594277</v>
      </c>
      <c r="E76" s="47">
        <v>597832</v>
      </c>
      <c r="F76" s="47">
        <v>600101</v>
      </c>
      <c r="G76" s="47">
        <v>605991</v>
      </c>
      <c r="H76" s="47">
        <v>609044</v>
      </c>
    </row>
    <row r="77" spans="2:11" s="40" customFormat="1" ht="15.6" thickBot="1" x14ac:dyDescent="0.3">
      <c r="B77" s="151" t="s">
        <v>3</v>
      </c>
      <c r="C77" s="50">
        <f>SUM(C74:C76)</f>
        <v>36133108</v>
      </c>
      <c r="D77" s="50">
        <f t="shared" ref="D77:H77" si="7">SUM(D74:D76)</f>
        <v>36614671</v>
      </c>
      <c r="E77" s="50">
        <f t="shared" si="7"/>
        <v>36899246</v>
      </c>
      <c r="F77" s="50">
        <f t="shared" si="7"/>
        <v>37301660</v>
      </c>
      <c r="G77" s="50">
        <f t="shared" si="7"/>
        <v>37595418</v>
      </c>
      <c r="H77" s="50">
        <f t="shared" si="7"/>
        <v>37861962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2:H2"/>
    <mergeCell ref="B3:H3"/>
    <mergeCell ref="I3:N3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  <vt:lpstr>June-24</vt:lpstr>
      <vt:lpstr>July-24</vt:lpstr>
      <vt:lpstr>August-24</vt:lpstr>
      <vt:lpstr>September-24</vt:lpstr>
      <vt:lpstr>October-24</vt:lpstr>
      <vt:lpstr>November-24</vt:lpstr>
      <vt:lpstr>December-24</vt:lpstr>
      <vt:lpstr>January-25</vt:lpstr>
      <vt:lpstr>February-25</vt:lpstr>
      <vt:lpstr>March-25</vt:lpstr>
      <vt:lpstr>April-25</vt:lpstr>
      <vt:lpstr>May-25</vt:lpstr>
      <vt:lpstr>June-25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2025-07-02T08:51:37Z</dcterms:modified>
</cp:coreProperties>
</file>